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tsclient\F\Teletrabalho\"/>
    </mc:Choice>
  </mc:AlternateContent>
  <bookViews>
    <workbookView xWindow="-615" yWindow="90" windowWidth="22215" windowHeight="8910" tabRatio="77"/>
  </bookViews>
  <sheets>
    <sheet name="Gráfico Movimentação" sheetId="1" r:id="rId1"/>
    <sheet name="Auxiliar" sheetId="2" state="hidden" r:id="rId2"/>
    <sheet name="Dados" sheetId="4" state="hidden" r:id="rId3"/>
    <sheet name="Dados com 2019" sheetId="9" state="hidden" r:id="rId4"/>
    <sheet name="Notas" sheetId="8" state="hidden" r:id="rId5"/>
    <sheet name="Parâmetro" sheetId="6" state="hidden" r:id="rId6"/>
  </sheets>
  <definedNames>
    <definedName name="Ano">Auxiliar!$U$6</definedName>
    <definedName name="_xlnm.Print_Area" localSheetId="0">'Gráfico Movimentação'!$A$1:$Y$40</definedName>
    <definedName name="Lista_tipo">Auxiliar!$AB$6:$AB$8</definedName>
    <definedName name="ListaAnos">OFFSET(Auxiliar!$Y$5,1,0,COUNT(Auxiliar!$Y:$Y,1))</definedName>
    <definedName name="ListaMeses">Auxiliar!$Z$6:$Z$17</definedName>
    <definedName name="ListaParâmetros">Auxiliar!$O$6:$O$10</definedName>
    <definedName name="Parâmetro">Auxiliar!$T$6</definedName>
    <definedName name="PlotarAjustada">IF(Auxiliar!$O$22,T_Ajus,Vazio)</definedName>
    <definedName name="PlotarGeral">IF(Auxiliar!$O$20,T_Geral,Vazio)</definedName>
    <definedName name="PlotarSobrestado">IF(Auxiliar!$O$21,Sobr,Vazio)</definedName>
    <definedName name="Sobr">'Gráfico Movimentação'!$C$11:$K$11</definedName>
    <definedName name="T_Ajus">'Gráfico Movimentação'!$C$12:$K$12</definedName>
    <definedName name="T_Geral">'Gráfico Movimentação'!$C$10:$K$10</definedName>
    <definedName name="TipoProc">Auxiliar!$W$6</definedName>
    <definedName name="Vazio">'Gráfico Movimentação'!$C$17:$K$17</definedName>
  </definedNames>
  <calcPr calcId="162913"/>
</workbook>
</file>

<file path=xl/calcChain.xml><?xml version="1.0" encoding="utf-8"?>
<calcChain xmlns="http://schemas.openxmlformats.org/spreadsheetml/2006/main">
  <c r="D1882" i="9" l="1"/>
  <c r="D1873" i="9"/>
  <c r="D1726" i="9"/>
  <c r="D1495" i="9"/>
  <c r="W6" i="2" l="1"/>
  <c r="D1873" i="4" l="1"/>
  <c r="D1882" i="4"/>
  <c r="D1495" i="4" l="1"/>
  <c r="D1726" i="4"/>
  <c r="K12" i="1" l="1"/>
  <c r="V6" i="2" l="1"/>
  <c r="U6" i="2"/>
  <c r="T6" i="2"/>
  <c r="I5" i="2" l="1"/>
  <c r="V9" i="1" s="1"/>
  <c r="G5" i="2"/>
  <c r="D5" i="2"/>
  <c r="H4" i="2"/>
  <c r="J8" i="2"/>
  <c r="W12" i="1" s="1"/>
  <c r="I8" i="2"/>
  <c r="V12" i="1" s="1"/>
  <c r="I12" i="2"/>
  <c r="V16" i="1" s="1"/>
  <c r="I16" i="2"/>
  <c r="V20" i="1" s="1"/>
  <c r="I10" i="2"/>
  <c r="V14" i="1" s="1"/>
  <c r="I7" i="2"/>
  <c r="V11" i="1" s="1"/>
  <c r="I15" i="2"/>
  <c r="V19" i="1" s="1"/>
  <c r="I9" i="2"/>
  <c r="V13" i="1" s="1"/>
  <c r="I13" i="2"/>
  <c r="V17" i="1" s="1"/>
  <c r="I6" i="2"/>
  <c r="V10" i="1" s="1"/>
  <c r="I14" i="2"/>
  <c r="V18" i="1" s="1"/>
  <c r="I11" i="2"/>
  <c r="V15" i="1" s="1"/>
  <c r="I4" i="2"/>
  <c r="D9" i="2"/>
  <c r="Q13" i="1" s="1"/>
  <c r="D13" i="2"/>
  <c r="Q17" i="1" s="1"/>
  <c r="D6" i="2"/>
  <c r="Q10" i="1" s="1"/>
  <c r="D10" i="2"/>
  <c r="Q14" i="1" s="1"/>
  <c r="D14" i="2"/>
  <c r="Q18" i="1" s="1"/>
  <c r="D7" i="2"/>
  <c r="Q11" i="1" s="1"/>
  <c r="D11" i="2"/>
  <c r="Q15" i="1" s="1"/>
  <c r="D15" i="2"/>
  <c r="Q19" i="1" s="1"/>
  <c r="D8" i="2"/>
  <c r="Q12" i="1" s="1"/>
  <c r="D12" i="2"/>
  <c r="Q16" i="1" s="1"/>
  <c r="D16" i="2"/>
  <c r="Q20" i="1" s="1"/>
  <c r="D4" i="2"/>
  <c r="J13" i="2"/>
  <c r="W17" i="1" s="1"/>
  <c r="C4" i="2"/>
  <c r="K8" i="2"/>
  <c r="X12" i="1" s="1"/>
  <c r="K12" i="2"/>
  <c r="X16" i="1" s="1"/>
  <c r="K5" i="2"/>
  <c r="X9" i="1" s="1"/>
  <c r="K9" i="2"/>
  <c r="X13" i="1" s="1"/>
  <c r="K6" i="2"/>
  <c r="X10" i="1" s="1"/>
  <c r="K10" i="2"/>
  <c r="X14" i="1" s="1"/>
  <c r="K7" i="2"/>
  <c r="X11" i="1" s="1"/>
  <c r="K11" i="2"/>
  <c r="X15" i="1" s="1"/>
  <c r="J12" i="2"/>
  <c r="W16" i="1" s="1"/>
  <c r="J5" i="2"/>
  <c r="J9" i="2"/>
  <c r="W13" i="1" s="1"/>
  <c r="J6" i="2"/>
  <c r="W10" i="1" s="1"/>
  <c r="J10" i="2"/>
  <c r="W14" i="1" s="1"/>
  <c r="J7" i="2"/>
  <c r="W11" i="1" s="1"/>
  <c r="J11" i="2"/>
  <c r="W15" i="1" s="1"/>
  <c r="J14" i="2"/>
  <c r="W18" i="1" s="1"/>
  <c r="J15" i="2"/>
  <c r="W19" i="1" s="1"/>
  <c r="J16" i="2"/>
  <c r="W20" i="1" s="1"/>
  <c r="J4" i="2"/>
  <c r="G9" i="2"/>
  <c r="T13" i="1" s="1"/>
  <c r="G13" i="2"/>
  <c r="T17" i="1" s="1"/>
  <c r="G6" i="2"/>
  <c r="T10" i="1" s="1"/>
  <c r="G10" i="2"/>
  <c r="T14" i="1" s="1"/>
  <c r="G14" i="2"/>
  <c r="T18" i="1" s="1"/>
  <c r="G7" i="2"/>
  <c r="T11" i="1" s="1"/>
  <c r="G11" i="2"/>
  <c r="T15" i="1" s="1"/>
  <c r="G15" i="2"/>
  <c r="T19" i="1" s="1"/>
  <c r="G8" i="2"/>
  <c r="T12" i="1" s="1"/>
  <c r="G12" i="2"/>
  <c r="T16" i="1" s="1"/>
  <c r="G16" i="2"/>
  <c r="T20" i="1" s="1"/>
  <c r="L5" i="2"/>
  <c r="L9" i="2"/>
  <c r="Y13" i="1" s="1"/>
  <c r="L13" i="2"/>
  <c r="Y17" i="1" s="1"/>
  <c r="L6" i="2"/>
  <c r="Y10" i="1" s="1"/>
  <c r="L10" i="2"/>
  <c r="Y14" i="1" s="1"/>
  <c r="L14" i="2"/>
  <c r="Y18" i="1" s="1"/>
  <c r="L7" i="2"/>
  <c r="Y11" i="1" s="1"/>
  <c r="L11" i="2"/>
  <c r="Y15" i="1" s="1"/>
  <c r="L15" i="2"/>
  <c r="Y19" i="1" s="1"/>
  <c r="L8" i="2"/>
  <c r="Y12" i="1" s="1"/>
  <c r="L12" i="2"/>
  <c r="Y16" i="1" s="1"/>
  <c r="L16" i="2"/>
  <c r="Y20" i="1" s="1"/>
  <c r="K13" i="2"/>
  <c r="X17" i="1" s="1"/>
  <c r="K14" i="2"/>
  <c r="X18" i="1" s="1"/>
  <c r="K15" i="2"/>
  <c r="X19" i="1" s="1"/>
  <c r="K16" i="2"/>
  <c r="X20" i="1" s="1"/>
  <c r="F5" i="2"/>
  <c r="F9" i="2"/>
  <c r="S13" i="1" s="1"/>
  <c r="F13" i="2"/>
  <c r="S17" i="1" s="1"/>
  <c r="F6" i="2"/>
  <c r="S10" i="1" s="1"/>
  <c r="F10" i="2"/>
  <c r="S14" i="1" s="1"/>
  <c r="F14" i="2"/>
  <c r="S18" i="1" s="1"/>
  <c r="F7" i="2"/>
  <c r="S11" i="1" s="1"/>
  <c r="F11" i="2"/>
  <c r="S15" i="1" s="1"/>
  <c r="F15" i="2"/>
  <c r="S19" i="1" s="1"/>
  <c r="F8" i="2"/>
  <c r="S12" i="1" s="1"/>
  <c r="F12" i="2"/>
  <c r="S16" i="1" s="1"/>
  <c r="F16" i="2"/>
  <c r="S20" i="1" s="1"/>
  <c r="E9" i="2"/>
  <c r="R13" i="1" s="1"/>
  <c r="E13" i="2"/>
  <c r="R17" i="1" s="1"/>
  <c r="E6" i="2"/>
  <c r="R10" i="1" s="1"/>
  <c r="E10" i="2"/>
  <c r="R14" i="1" s="1"/>
  <c r="E14" i="2"/>
  <c r="R18" i="1" s="1"/>
  <c r="E7" i="2"/>
  <c r="R11" i="1" s="1"/>
  <c r="E11" i="2"/>
  <c r="R15" i="1" s="1"/>
  <c r="E15" i="2"/>
  <c r="R19" i="1" s="1"/>
  <c r="E8" i="2"/>
  <c r="R12" i="1" s="1"/>
  <c r="E12" i="2"/>
  <c r="R16" i="1" s="1"/>
  <c r="E16" i="2"/>
  <c r="R20" i="1" s="1"/>
  <c r="C5" i="2"/>
  <c r="E5" i="2"/>
  <c r="H5" i="2" s="1"/>
  <c r="U9" i="1" s="1"/>
  <c r="L4" i="2"/>
  <c r="C8" i="2"/>
  <c r="P12" i="1" s="1"/>
  <c r="C12" i="2"/>
  <c r="P16" i="1" s="1"/>
  <c r="C16" i="2"/>
  <c r="P20" i="1" s="1"/>
  <c r="C9" i="2"/>
  <c r="P13" i="1" s="1"/>
  <c r="C13" i="2"/>
  <c r="P17" i="1" s="1"/>
  <c r="C10" i="2"/>
  <c r="P14" i="1" s="1"/>
  <c r="C14" i="2"/>
  <c r="P18" i="1" s="1"/>
  <c r="C11" i="2"/>
  <c r="P15" i="1" s="1"/>
  <c r="C15" i="2"/>
  <c r="P19" i="1" s="1"/>
  <c r="W7" i="1"/>
  <c r="A5" i="2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K4" i="2"/>
  <c r="X7" i="1"/>
  <c r="N9" i="1"/>
  <c r="N10" i="1" s="1"/>
  <c r="N11" i="1" s="1"/>
  <c r="N12" i="1" s="1"/>
  <c r="N13" i="1" s="1"/>
  <c r="N14" i="1" s="1"/>
  <c r="N15" i="1" s="1"/>
  <c r="N16" i="1" s="1"/>
  <c r="N17" i="1" s="1"/>
  <c r="N18" i="1" s="1"/>
  <c r="N19" i="1" s="1"/>
  <c r="N20" i="1" s="1"/>
  <c r="Q7" i="1"/>
  <c r="Y7" i="1"/>
  <c r="P7" i="1"/>
  <c r="E17" i="2" l="1"/>
  <c r="D17" i="2"/>
  <c r="F17" i="2"/>
  <c r="G17" i="2"/>
  <c r="Y9" i="1"/>
  <c r="W9" i="1"/>
  <c r="I17" i="2"/>
  <c r="V21" i="1"/>
  <c r="R9" i="1"/>
  <c r="R21" i="1"/>
  <c r="S9" i="1"/>
  <c r="S21" i="1"/>
  <c r="T9" i="1"/>
  <c r="T21" i="1"/>
  <c r="Q9" i="1"/>
  <c r="Q21" i="1"/>
  <c r="H8" i="2"/>
  <c r="U12" i="1" s="1"/>
  <c r="H14" i="2"/>
  <c r="U18" i="1" s="1"/>
  <c r="H9" i="2"/>
  <c r="U13" i="1" s="1"/>
  <c r="H15" i="2"/>
  <c r="U19" i="1" s="1"/>
  <c r="H10" i="2"/>
  <c r="U14" i="1" s="1"/>
  <c r="H12" i="2"/>
  <c r="U16" i="1" s="1"/>
  <c r="H7" i="2"/>
  <c r="U11" i="1" s="1"/>
  <c r="H13" i="2"/>
  <c r="U17" i="1" s="1"/>
  <c r="H16" i="2"/>
  <c r="U20" i="1" s="1"/>
  <c r="H11" i="2"/>
  <c r="U15" i="1" s="1"/>
  <c r="H6" i="2"/>
  <c r="U10" i="1" s="1"/>
  <c r="P9" i="1"/>
  <c r="H17" i="2" l="1"/>
  <c r="U21" i="1"/>
  <c r="C7" i="2"/>
  <c r="P11" i="1" s="1"/>
  <c r="C6" i="2"/>
  <c r="C17" i="2" l="1"/>
  <c r="P10" i="1"/>
  <c r="P21" i="1"/>
</calcChain>
</file>

<file path=xl/comments1.xml><?xml version="1.0" encoding="utf-8"?>
<comments xmlns="http://schemas.openxmlformats.org/spreadsheetml/2006/main">
  <authors>
    <author>Usuário do Windows</author>
  </authors>
  <commentList>
    <comment ref="D1989" authorId="0" shapeId="0">
      <text>
        <r>
          <rPr>
            <b/>
            <sz val="8"/>
            <color indexed="81"/>
            <rFont val="Tahoma"/>
            <family val="2"/>
          </rPr>
          <t>Valor inserido em 03/09/2019, pois antes não constava na base J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<sst xmlns="http://schemas.openxmlformats.org/spreadsheetml/2006/main" count="8604" uniqueCount="103">
  <si>
    <t>ano</t>
  </si>
  <si>
    <t>Mês</t>
  </si>
  <si>
    <t>Parametro</t>
  </si>
  <si>
    <t>qtde</t>
  </si>
  <si>
    <t>Julgamento em Sessão</t>
  </si>
  <si>
    <t>Lista de Anos e Meses</t>
  </si>
  <si>
    <t>Anos</t>
  </si>
  <si>
    <t>Meses</t>
  </si>
  <si>
    <t>Parâmetro</t>
  </si>
  <si>
    <t xml:space="preserve">Ano </t>
  </si>
  <si>
    <t>Valor</t>
  </si>
  <si>
    <t>Índice</t>
  </si>
  <si>
    <t>Tabela de Parâmetros</t>
  </si>
  <si>
    <t>Distribuídos</t>
  </si>
  <si>
    <t>Sobrestados</t>
  </si>
  <si>
    <t>Tramitação Geral</t>
  </si>
  <si>
    <t>Tramitação Ajustada</t>
  </si>
  <si>
    <t>Ano</t>
  </si>
  <si>
    <t>Total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</si>
  <si>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</si>
  <si>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</si>
  <si>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</si>
  <si>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</si>
  <si>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</si>
  <si>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</si>
  <si>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</si>
  <si>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</si>
  <si>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</si>
  <si>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</si>
  <si>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</si>
  <si>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</si>
  <si>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http://guiadoexcel.com.br/grafico-com-dados-de-origem-ajustados-automaticamente-excel</t>
  </si>
  <si>
    <t>Vínculo</t>
  </si>
  <si>
    <t>Tipo</t>
  </si>
  <si>
    <t>Físico</t>
  </si>
  <si>
    <t>Eletrônico</t>
  </si>
  <si>
    <t>Decisão Terminativa</t>
  </si>
  <si>
    <t>Julgamentos e Decisões Terminativas</t>
  </si>
  <si>
    <t>Fonte: SIAPRO/ Sistema Pje (processos eletrônicos)</t>
  </si>
  <si>
    <t>In_Contabiliza_Evento</t>
  </si>
  <si>
    <t>S</t>
  </si>
  <si>
    <t>In_Julgamento_Meta1</t>
  </si>
  <si>
    <t>Ds_Modelo</t>
  </si>
  <si>
    <t>Terminativas</t>
  </si>
  <si>
    <t>Des_Sujeito_Ativo_Ato</t>
  </si>
  <si>
    <t>Monocrático</t>
  </si>
  <si>
    <t>Ds_Orgao_Julgador_Colegiado</t>
  </si>
  <si>
    <t>(Tudo)</t>
  </si>
  <si>
    <t>Ds_Grupo_Materia</t>
  </si>
  <si>
    <t>Ds_Grupo_Contabilizacao</t>
  </si>
  <si>
    <t>Ds_Grupo_Assunto</t>
  </si>
  <si>
    <t>Ds_Tipo_Tramitacao</t>
  </si>
  <si>
    <t>Gabinetes</t>
  </si>
  <si>
    <t>Ds_Tipo_Dado</t>
  </si>
  <si>
    <t>Processo Físico</t>
  </si>
  <si>
    <t>Decisão Monocrática</t>
  </si>
  <si>
    <t>Colegiado</t>
  </si>
  <si>
    <t>VP Tramitação Ajustada</t>
  </si>
  <si>
    <t>Divisão de Estatística e Gerenciamento de Dados Estratégicos - DEGE/TRF3</t>
  </si>
  <si>
    <t>Fonte:</t>
  </si>
  <si>
    <t>J:\TRF3-COMPARTILHADO-ESTATISTICA\2_Grau\Movimento Processual - Dados Básicos</t>
  </si>
  <si>
    <t>Distribuição</t>
  </si>
  <si>
    <t>Colar o último mês de referência no banco abaixo:</t>
  </si>
  <si>
    <t>D:\Users\rsakotan\Desktop\2º Grau_Internet_Base Analítica</t>
  </si>
  <si>
    <t>Agravos, Embargos de Declaração e Retratação</t>
  </si>
  <si>
    <t>N</t>
  </si>
  <si>
    <t>Agravos</t>
  </si>
  <si>
    <t>Tramitação Total</t>
  </si>
  <si>
    <t>VP Tramitação Total</t>
  </si>
  <si>
    <t>Ds_Sta_Processo</t>
  </si>
  <si>
    <t>Movimento</t>
  </si>
  <si>
    <t>In_Julgamento</t>
  </si>
  <si>
    <t>(Vários itens)</t>
  </si>
  <si>
    <t>Des_Sta_Localizacao</t>
  </si>
  <si>
    <t>Incluem os processos dos Gabinetes e Presidência</t>
  </si>
  <si>
    <t>Igual a Tramitação Ajustada</t>
  </si>
  <si>
    <t>Sobrestado</t>
  </si>
  <si>
    <t>Tramitação Total = Tramitação Ajustada + Sobrestado</t>
  </si>
  <si>
    <t>Incluem os processos da Vice-Presidência e Admissibilidade de Recursos</t>
  </si>
  <si>
    <t xml:space="preserve"> Incluem os processos da Vice-Presidência e Admissibilidade de Recursos</t>
  </si>
  <si>
    <t>VP Sobrestado</t>
  </si>
  <si>
    <t>VP Tramitação Total = VP Tramitação Ajustada + VP Sobrestado</t>
  </si>
  <si>
    <t>Total de Julgamentos</t>
  </si>
  <si>
    <t>Recebidos por Redistribuição</t>
  </si>
  <si>
    <t>Baixados Definitivamente</t>
  </si>
  <si>
    <t>Tramitação</t>
  </si>
  <si>
    <t>Observação:</t>
  </si>
  <si>
    <t>Nos dados do acervo, foram considerados os feitos em tramitação pela Vice-Presidência para processamento de recurso excepcional</t>
  </si>
  <si>
    <t>Remetidos aos Tribunais Superiores</t>
  </si>
  <si>
    <t>1.</t>
  </si>
  <si>
    <t>Para alimentar utilizamos a base do Rafael: S/Estatística/Movimentação Processual/Dados Repositório</t>
  </si>
  <si>
    <t>Redistribuídos: a partir de jul/19</t>
  </si>
  <si>
    <t>2.</t>
  </si>
  <si>
    <t>Distribuídos: nov/19</t>
  </si>
  <si>
    <t>3.</t>
  </si>
  <si>
    <t>Produtividade: a partir de set/19</t>
  </si>
  <si>
    <t>4.</t>
  </si>
  <si>
    <t>S:\TRF3-INOVA\Painéis em construção\Judicial - Estatística\Movimentação Processual - Gabinetes</t>
  </si>
  <si>
    <t>Tramitação: a partir de nov/19</t>
  </si>
  <si>
    <t>Recursos Internos</t>
  </si>
  <si>
    <t>5.</t>
  </si>
  <si>
    <t>Total de Julgamentos: a partir de set/19</t>
  </si>
  <si>
    <t>agesestatistica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</si>
</sst>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-* #,##0_-;\-* #,##0_-;_-* &quot;-&quot;??_-;_-@_-"/>
    <numFmt numFmtId="165" formatCode="mmm/yyyy"/>
    <numFmt numFmtId="166" formatCode="_(* #,##0.00_);_(* \(#,##0.00\);_(* &quot;-&quot;??_);_(@_)"/>
    <numFmt numFmtId="167" formatCode="_([$€-2]* #,##0.00_);_([$€-2]* \(#,##0.00\);_([$€-2]* &quot;-&quot;??_)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10"/>
      <name val="Arial"/>
      <family val="2"/>
    </font>
    <font>
      <sz val="8"/>
      <color rgb="FF000000"/>
      <name val="Tahoma"/>
      <family val="2"/>
    </font>
    <font>
      <b/>
      <i/>
      <sz val="10"/>
      <color theme="6" tint="-0.499984740745262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sz val="11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indexed="8"/>
      <name val="Calibri"/>
      <family val="2"/>
    </font>
    <font>
      <b/>
      <sz val="18"/>
      <name val="Calibri"/>
      <family val="2"/>
      <scheme val="minor"/>
    </font>
    <font>
      <u/>
      <sz val="10"/>
      <color theme="10"/>
      <name val="Arial"/>
      <family val="2"/>
    </font>
    <font>
      <i/>
      <sz val="9"/>
      <color theme="1"/>
      <name val="Calibri"/>
      <family val="2"/>
      <scheme val="minor"/>
    </font>
    <font>
      <i/>
      <sz val="8.5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2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9"/>
      <name val="Calibri"/>
      <family val="2"/>
      <scheme val="minor"/>
    </font>
    <font>
      <i/>
      <sz val="11"/>
      <name val="Calibri"/>
      <family val="2"/>
      <scheme val="minor"/>
    </font>
    <font>
      <sz val="12"/>
      <name val="Calibri"/>
      <family val="2"/>
      <scheme val="minor"/>
    </font>
    <font>
      <sz val="12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/>
      <right style="thin">
        <color theme="0" tint="-0.499984740745262"/>
      </right>
      <top/>
      <bottom style="thin">
        <color indexed="64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/>
      <diagonal/>
    </border>
  </borders>
  <cellStyleXfs count="125">
    <xf numFmtId="0" fontId="0" fillId="0" borderId="0"/>
    <xf numFmtId="43" fontId="1" fillId="0" borderId="0" applyFont="0" applyFill="0" applyBorder="0" applyAlignment="0" applyProtection="0"/>
    <xf numFmtId="0" fontId="9" fillId="0" borderId="0"/>
    <xf numFmtId="0" fontId="9" fillId="0" borderId="0"/>
    <xf numFmtId="0" fontId="1" fillId="0" borderId="0"/>
    <xf numFmtId="0" fontId="12" fillId="0" borderId="0"/>
    <xf numFmtId="0" fontId="9" fillId="0" borderId="0"/>
    <xf numFmtId="0" fontId="13" fillId="0" borderId="0"/>
    <xf numFmtId="166" fontId="13" fillId="0" borderId="0" applyFont="0" applyFill="0" applyBorder="0" applyAlignment="0" applyProtection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43" fontId="1" fillId="0" borderId="0" applyFont="0" applyFill="0" applyBorder="0" applyAlignment="0" applyProtection="0"/>
    <xf numFmtId="0" fontId="9" fillId="0" borderId="0"/>
    <xf numFmtId="0" fontId="9" fillId="0" borderId="0"/>
    <xf numFmtId="0" fontId="1" fillId="0" borderId="0"/>
    <xf numFmtId="0" fontId="18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21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22" fillId="5" borderId="0" applyNumberFormat="0" applyBorder="0" applyAlignment="0" applyProtection="0"/>
    <xf numFmtId="0" fontId="23" fillId="6" borderId="0" applyNumberFormat="0" applyBorder="0" applyAlignment="0" applyProtection="0"/>
    <xf numFmtId="0" fontId="24" fillId="7" borderId="0" applyNumberFormat="0" applyBorder="0" applyAlignment="0" applyProtection="0"/>
    <xf numFmtId="0" fontId="25" fillId="8" borderId="9" applyNumberFormat="0" applyAlignment="0" applyProtection="0"/>
    <xf numFmtId="0" fontId="26" fillId="9" borderId="10" applyNumberFormat="0" applyAlignment="0" applyProtection="0"/>
    <xf numFmtId="0" fontId="27" fillId="9" borderId="9" applyNumberFormat="0" applyAlignment="0" applyProtection="0"/>
    <xf numFmtId="0" fontId="28" fillId="0" borderId="11" applyNumberFormat="0" applyFill="0" applyAlignment="0" applyProtection="0"/>
    <xf numFmtId="0" fontId="6" fillId="10" borderId="12" applyNumberFormat="0" applyAlignment="0" applyProtection="0"/>
    <xf numFmtId="0" fontId="29" fillId="0" borderId="0" applyNumberFormat="0" applyFill="0" applyBorder="0" applyAlignment="0" applyProtection="0"/>
    <xf numFmtId="0" fontId="1" fillId="11" borderId="13" applyNumberFormat="0" applyFont="0" applyAlignment="0" applyProtection="0"/>
    <xf numFmtId="0" fontId="30" fillId="0" borderId="0" applyNumberFormat="0" applyFill="0" applyBorder="0" applyAlignment="0" applyProtection="0"/>
    <xf numFmtId="0" fontId="7" fillId="0" borderId="14" applyNumberFormat="0" applyFill="0" applyAlignment="0" applyProtection="0"/>
    <xf numFmtId="0" fontId="16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6" fillId="35" borderId="0" applyNumberFormat="0" applyBorder="0" applyAlignment="0" applyProtection="0"/>
    <xf numFmtId="0" fontId="31" fillId="0" borderId="0" applyFill="0" applyProtection="0"/>
    <xf numFmtId="0" fontId="31" fillId="0" borderId="0" applyFill="0" applyProtection="0"/>
    <xf numFmtId="0" fontId="31" fillId="0" borderId="0" applyFill="0" applyProtection="0"/>
    <xf numFmtId="0" fontId="1" fillId="11" borderId="13" applyNumberFormat="0" applyFont="0" applyAlignment="0" applyProtection="0"/>
    <xf numFmtId="0" fontId="31" fillId="0" borderId="0" applyFill="0" applyProtection="0"/>
    <xf numFmtId="167" fontId="9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3" fillId="0" borderId="0" applyFont="0" applyFill="0" applyBorder="0" applyAlignment="0" applyProtection="0"/>
    <xf numFmtId="0" fontId="13" fillId="0" borderId="0"/>
  </cellStyleXfs>
  <cellXfs count="90">
    <xf numFmtId="0" fontId="0" fillId="0" borderId="0" xfId="0"/>
    <xf numFmtId="0" fontId="2" fillId="0" borderId="0" xfId="0" applyFont="1"/>
    <xf numFmtId="0" fontId="7" fillId="0" borderId="0" xfId="0" applyFont="1"/>
    <xf numFmtId="0" fontId="0" fillId="3" borderId="1" xfId="0" applyFill="1" applyBorder="1" applyAlignment="1">
      <alignment horizontal="center"/>
    </xf>
    <xf numFmtId="0" fontId="0" fillId="0" borderId="0" xfId="0" applyFill="1"/>
    <xf numFmtId="0" fontId="3" fillId="0" borderId="0" xfId="0" applyFont="1" applyAlignment="1">
      <alignment horizontal="center"/>
    </xf>
    <xf numFmtId="0" fontId="5" fillId="0" borderId="0" xfId="0" applyFont="1" applyFill="1" applyAlignment="1">
      <alignment horizontal="left" indent="6"/>
    </xf>
    <xf numFmtId="3" fontId="0" fillId="0" borderId="0" xfId="0" applyNumberFormat="1" applyBorder="1"/>
    <xf numFmtId="3" fontId="7" fillId="0" borderId="0" xfId="0" applyNumberFormat="1" applyFont="1" applyFill="1" applyBorder="1"/>
    <xf numFmtId="0" fontId="0" fillId="0" borderId="0" xfId="0"/>
    <xf numFmtId="0" fontId="0" fillId="2" borderId="0" xfId="0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4" fillId="0" borderId="0" xfId="0" applyFont="1" applyAlignment="1">
      <alignment vertical="center" wrapText="1"/>
    </xf>
    <xf numFmtId="0" fontId="0" fillId="0" borderId="0" xfId="0" applyAlignment="1"/>
    <xf numFmtId="0" fontId="2" fillId="0" borderId="0" xfId="0" applyFont="1"/>
    <xf numFmtId="0" fontId="8" fillId="0" borderId="0" xfId="0" applyFont="1"/>
    <xf numFmtId="165" fontId="7" fillId="4" borderId="4" xfId="0" applyNumberFormat="1" applyFont="1" applyFill="1" applyBorder="1" applyAlignment="1">
      <alignment horizontal="center"/>
    </xf>
    <xf numFmtId="165" fontId="7" fillId="4" borderId="5" xfId="0" applyNumberFormat="1" applyFont="1" applyFill="1" applyBorder="1" applyAlignment="1">
      <alignment horizontal="center"/>
    </xf>
    <xf numFmtId="0" fontId="11" fillId="0" borderId="0" xfId="0" applyFont="1"/>
    <xf numFmtId="0" fontId="2" fillId="2" borderId="0" xfId="0" applyFont="1" applyFill="1" applyBorder="1"/>
    <xf numFmtId="164" fontId="15" fillId="0" borderId="0" xfId="1" applyNumberFormat="1" applyFont="1"/>
    <xf numFmtId="0" fontId="17" fillId="0" borderId="0" xfId="0" applyFont="1"/>
    <xf numFmtId="0" fontId="6" fillId="36" borderId="3" xfId="0" applyFont="1" applyFill="1" applyBorder="1" applyAlignment="1">
      <alignment horizontal="center"/>
    </xf>
    <xf numFmtId="0" fontId="6" fillId="36" borderId="2" xfId="0" applyFont="1" applyFill="1" applyBorder="1" applyAlignment="1">
      <alignment horizontal="center"/>
    </xf>
    <xf numFmtId="0" fontId="6" fillId="36" borderId="0" xfId="0" applyFont="1" applyFill="1" applyBorder="1" applyAlignment="1">
      <alignment horizontal="center"/>
    </xf>
    <xf numFmtId="0" fontId="32" fillId="0" borderId="0" xfId="0" applyFont="1" applyAlignment="1">
      <alignment vertical="center" wrapText="1"/>
    </xf>
    <xf numFmtId="0" fontId="6" fillId="36" borderId="4" xfId="0" applyFont="1" applyFill="1" applyBorder="1" applyAlignment="1">
      <alignment horizontal="center" vertical="center" wrapText="1"/>
    </xf>
    <xf numFmtId="0" fontId="6" fillId="36" borderId="5" xfId="0" applyFont="1" applyFill="1" applyBorder="1" applyAlignment="1">
      <alignment horizontal="center" vertical="center" wrapText="1"/>
    </xf>
    <xf numFmtId="0" fontId="6" fillId="36" borderId="16" xfId="0" applyFont="1" applyFill="1" applyBorder="1" applyAlignment="1">
      <alignment horizontal="center" vertical="center" wrapText="1"/>
    </xf>
    <xf numFmtId="3" fontId="7" fillId="4" borderId="5" xfId="0" applyNumberFormat="1" applyFont="1" applyFill="1" applyBorder="1" applyAlignment="1">
      <alignment horizontal="right"/>
    </xf>
    <xf numFmtId="165" fontId="0" fillId="0" borderId="15" xfId="0" applyNumberFormat="1" applyBorder="1" applyAlignment="1" applyProtection="1">
      <alignment horizontal="center" vertical="center"/>
      <protection hidden="1"/>
    </xf>
    <xf numFmtId="1" fontId="0" fillId="0" borderId="15" xfId="0" applyNumberFormat="1" applyBorder="1"/>
    <xf numFmtId="3" fontId="0" fillId="0" borderId="15" xfId="0" applyNumberFormat="1" applyBorder="1" applyAlignment="1" applyProtection="1">
      <alignment horizontal="right"/>
      <protection hidden="1"/>
    </xf>
    <xf numFmtId="0" fontId="0" fillId="0" borderId="0" xfId="0" applyBorder="1"/>
    <xf numFmtId="164" fontId="15" fillId="0" borderId="0" xfId="1" applyNumberFormat="1" applyFont="1" applyBorder="1"/>
    <xf numFmtId="0" fontId="8" fillId="2" borderId="0" xfId="0" applyFont="1" applyFill="1" applyBorder="1"/>
    <xf numFmtId="0" fontId="34" fillId="0" borderId="0" xfId="0" applyFont="1"/>
    <xf numFmtId="0" fontId="35" fillId="0" borderId="0" xfId="0" applyFont="1" applyAlignment="1">
      <alignment vertical="center"/>
    </xf>
    <xf numFmtId="0" fontId="36" fillId="0" borderId="0" xfId="0" applyFont="1"/>
    <xf numFmtId="0" fontId="0" fillId="0" borderId="0" xfId="0"/>
    <xf numFmtId="3" fontId="37" fillId="0" borderId="0" xfId="0" applyNumberFormat="1" applyFont="1" applyFill="1" applyBorder="1" applyProtection="1">
      <protection hidden="1"/>
    </xf>
    <xf numFmtId="0" fontId="37" fillId="0" borderId="0" xfId="21" applyFont="1" applyFill="1" applyProtection="1">
      <protection hidden="1"/>
    </xf>
    <xf numFmtId="3" fontId="37" fillId="0" borderId="0" xfId="21" applyNumberFormat="1" applyFont="1" applyFill="1" applyBorder="1" applyProtection="1">
      <protection hidden="1"/>
    </xf>
    <xf numFmtId="3" fontId="37" fillId="0" borderId="0" xfId="45" applyNumberFormat="1" applyFont="1" applyFill="1" applyBorder="1" applyProtection="1">
      <protection hidden="1"/>
    </xf>
    <xf numFmtId="3" fontId="37" fillId="0" borderId="0" xfId="43" applyNumberFormat="1" applyFont="1" applyFill="1" applyBorder="1" applyProtection="1">
      <protection hidden="1"/>
    </xf>
    <xf numFmtId="0" fontId="17" fillId="0" borderId="0" xfId="0" applyFont="1" applyBorder="1"/>
    <xf numFmtId="0" fontId="37" fillId="0" borderId="0" xfId="0" applyFont="1" applyFill="1" applyProtection="1">
      <protection hidden="1"/>
    </xf>
    <xf numFmtId="0" fontId="37" fillId="0" borderId="0" xfId="66" applyFont="1" applyFill="1" applyProtection="1">
      <protection hidden="1"/>
    </xf>
    <xf numFmtId="3" fontId="37" fillId="0" borderId="0" xfId="0" applyNumberFormat="1" applyFont="1" applyFill="1" applyProtection="1">
      <protection hidden="1"/>
    </xf>
    <xf numFmtId="3" fontId="37" fillId="0" borderId="0" xfId="7" applyNumberFormat="1" applyFont="1" applyFill="1" applyBorder="1" applyAlignment="1" applyProtection="1">
      <alignment horizontal="right"/>
      <protection hidden="1"/>
    </xf>
    <xf numFmtId="3" fontId="17" fillId="0" borderId="0" xfId="0" applyNumberFormat="1" applyFont="1" applyBorder="1"/>
    <xf numFmtId="0" fontId="17" fillId="0" borderId="0" xfId="0" applyNumberFormat="1" applyFont="1" applyBorder="1"/>
    <xf numFmtId="0" fontId="37" fillId="0" borderId="0" xfId="0" applyNumberFormat="1" applyFont="1" applyFill="1" applyBorder="1" applyProtection="1">
      <protection hidden="1"/>
    </xf>
    <xf numFmtId="3" fontId="17" fillId="0" borderId="0" xfId="124" applyNumberFormat="1" applyFont="1" applyBorder="1" applyAlignment="1">
      <alignment wrapText="1"/>
    </xf>
    <xf numFmtId="3" fontId="17" fillId="0" borderId="0" xfId="124" applyNumberFormat="1" applyFont="1" applyFill="1" applyBorder="1" applyAlignment="1"/>
    <xf numFmtId="3" fontId="37" fillId="0" borderId="0" xfId="66" applyNumberFormat="1" applyFont="1" applyFill="1" applyBorder="1" applyProtection="1">
      <protection hidden="1"/>
    </xf>
    <xf numFmtId="0" fontId="0" fillId="0" borderId="0" xfId="0"/>
    <xf numFmtId="0" fontId="16" fillId="0" borderId="0" xfId="0" applyFont="1"/>
    <xf numFmtId="0" fontId="6" fillId="0" borderId="0" xfId="0" applyFont="1"/>
    <xf numFmtId="0" fontId="0" fillId="0" borderId="0" xfId="0" applyFont="1"/>
    <xf numFmtId="0" fontId="37" fillId="0" borderId="0" xfId="0" applyFont="1" applyFill="1" applyBorder="1" applyProtection="1">
      <protection hidden="1"/>
    </xf>
    <xf numFmtId="0" fontId="37" fillId="0" borderId="18" xfId="0" applyFont="1" applyFill="1" applyBorder="1" applyProtection="1">
      <protection hidden="1"/>
    </xf>
    <xf numFmtId="0" fontId="37" fillId="0" borderId="0" xfId="0" applyFont="1" applyFill="1"/>
    <xf numFmtId="3" fontId="37" fillId="0" borderId="0" xfId="0" applyNumberFormat="1" applyFont="1" applyFill="1" applyBorder="1"/>
    <xf numFmtId="0" fontId="40" fillId="0" borderId="0" xfId="0" applyFont="1"/>
    <xf numFmtId="0" fontId="17" fillId="8" borderId="9" xfId="79" applyFont="1"/>
    <xf numFmtId="0" fontId="17" fillId="0" borderId="17" xfId="0" applyFont="1" applyBorder="1"/>
    <xf numFmtId="0" fontId="17" fillId="37" borderId="17" xfId="0" applyFont="1" applyFill="1" applyBorder="1"/>
    <xf numFmtId="0" fontId="17" fillId="0" borderId="17" xfId="0" pivotButton="1" applyFont="1" applyBorder="1"/>
    <xf numFmtId="0" fontId="17" fillId="0" borderId="17" xfId="0" applyFont="1" applyBorder="1" applyAlignment="1">
      <alignment horizontal="left"/>
    </xf>
    <xf numFmtId="0" fontId="41" fillId="0" borderId="0" xfId="0" applyFont="1"/>
    <xf numFmtId="0" fontId="17" fillId="0" borderId="0" xfId="0" applyFont="1" applyProtection="1">
      <protection locked="0"/>
    </xf>
    <xf numFmtId="0" fontId="17" fillId="0" borderId="0" xfId="0" applyFont="1" applyProtection="1">
      <protection hidden="1"/>
    </xf>
    <xf numFmtId="165" fontId="17" fillId="0" borderId="0" xfId="0" applyNumberFormat="1" applyFont="1" applyProtection="1">
      <protection hidden="1"/>
    </xf>
    <xf numFmtId="1" fontId="17" fillId="0" borderId="0" xfId="0" applyNumberFormat="1" applyFont="1" applyProtection="1">
      <protection hidden="1"/>
    </xf>
    <xf numFmtId="3" fontId="17" fillId="0" borderId="0" xfId="0" applyNumberFormat="1" applyFont="1" applyProtection="1">
      <protection hidden="1"/>
    </xf>
    <xf numFmtId="0" fontId="42" fillId="0" borderId="0" xfId="0" applyFont="1" applyProtection="1">
      <protection hidden="1"/>
    </xf>
    <xf numFmtId="0" fontId="17" fillId="0" borderId="0" xfId="0" applyFont="1" applyBorder="1" applyProtection="1">
      <protection locked="0"/>
    </xf>
    <xf numFmtId="165" fontId="17" fillId="0" borderId="0" xfId="0" applyNumberFormat="1" applyFont="1" applyProtection="1">
      <protection locked="0"/>
    </xf>
    <xf numFmtId="3" fontId="17" fillId="0" borderId="0" xfId="0" applyNumberFormat="1" applyFont="1" applyProtection="1">
      <protection locked="0"/>
    </xf>
    <xf numFmtId="0" fontId="43" fillId="0" borderId="0" xfId="0" applyFont="1" applyProtection="1">
      <protection locked="0"/>
    </xf>
    <xf numFmtId="3" fontId="44" fillId="0" borderId="0" xfId="0" applyNumberFormat="1" applyFont="1" applyFill="1" applyBorder="1" applyProtection="1">
      <protection hidden="1"/>
    </xf>
    <xf numFmtId="14" fontId="0" fillId="0" borderId="0" xfId="0" applyNumberFormat="1"/>
    <xf numFmtId="3" fontId="37" fillId="0" borderId="19" xfId="0" applyNumberFormat="1" applyFont="1" applyFill="1" applyBorder="1" applyProtection="1">
      <protection hidden="1"/>
    </xf>
    <xf numFmtId="3" fontId="0" fillId="0" borderId="0" xfId="0" applyNumberFormat="1"/>
    <xf numFmtId="0" fontId="45" fillId="0" borderId="0" xfId="0" applyFont="1" applyFill="1" applyProtection="1">
      <protection hidden="1"/>
    </xf>
    <xf numFmtId="3" fontId="45" fillId="0" borderId="0" xfId="0" applyNumberFormat="1" applyFont="1" applyFill="1" applyProtection="1">
      <protection hidden="1"/>
    </xf>
    <xf numFmtId="3" fontId="45" fillId="0" borderId="0" xfId="0" applyNumberFormat="1" applyFont="1" applyFill="1" applyBorder="1" applyProtection="1">
      <protection hidden="1"/>
    </xf>
    <xf numFmtId="0" fontId="3" fillId="2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indent="6"/>
    </xf>
  </cellXfs>
  <cellStyles count="125">
    <cellStyle name="20% - Ênfase1" xfId="89" builtinId="30" customBuiltin="1"/>
    <cellStyle name="20% - Ênfase2" xfId="93" builtinId="34" customBuiltin="1"/>
    <cellStyle name="20% - Ênfase3" xfId="97" builtinId="38" customBuiltin="1"/>
    <cellStyle name="20% - Ênfase4" xfId="101" builtinId="42" customBuiltin="1"/>
    <cellStyle name="20% - Ênfase5" xfId="105" builtinId="46" customBuiltin="1"/>
    <cellStyle name="20% - Ênfase6" xfId="109" builtinId="50" customBuiltin="1"/>
    <cellStyle name="40% - Ênfase1" xfId="90" builtinId="31" customBuiltin="1"/>
    <cellStyle name="40% - Ênfase2" xfId="94" builtinId="35" customBuiltin="1"/>
    <cellStyle name="40% - Ênfase3" xfId="98" builtinId="39" customBuiltin="1"/>
    <cellStyle name="40% - Ênfase4" xfId="102" builtinId="43" customBuiltin="1"/>
    <cellStyle name="40% - Ênfase5" xfId="106" builtinId="47" customBuiltin="1"/>
    <cellStyle name="40% - Ênfase6" xfId="110" builtinId="51" customBuiltin="1"/>
    <cellStyle name="60% - Ênfase1" xfId="91" builtinId="32" customBuiltin="1"/>
    <cellStyle name="60% - Ênfase2" xfId="95" builtinId="36" customBuiltin="1"/>
    <cellStyle name="60% - Ênfase3" xfId="99" builtinId="40" customBuiltin="1"/>
    <cellStyle name="60% - Ênfase4" xfId="103" builtinId="44" customBuiltin="1"/>
    <cellStyle name="60% - Ênfase5" xfId="107" builtinId="48" customBuiltin="1"/>
    <cellStyle name="60% - Ênfase6" xfId="111" builtinId="52" customBuiltin="1"/>
    <cellStyle name="Bom" xfId="76" builtinId="26" customBuiltin="1"/>
    <cellStyle name="Cálculo" xfId="81" builtinId="22" customBuiltin="1"/>
    <cellStyle name="Célula de Verificação" xfId="83" builtinId="23" customBuiltin="1"/>
    <cellStyle name="Célula Vinculada" xfId="82" builtinId="24" customBuiltin="1"/>
    <cellStyle name="Ênfase1" xfId="88" builtinId="29" customBuiltin="1"/>
    <cellStyle name="Ênfase2" xfId="92" builtinId="33" customBuiltin="1"/>
    <cellStyle name="Ênfase3" xfId="96" builtinId="37" customBuiltin="1"/>
    <cellStyle name="Ênfase4" xfId="100" builtinId="41" customBuiltin="1"/>
    <cellStyle name="Ênfase5" xfId="104" builtinId="45" customBuiltin="1"/>
    <cellStyle name="Ênfase6" xfId="108" builtinId="49" customBuiltin="1"/>
    <cellStyle name="Entrada" xfId="79" builtinId="20" customBuiltin="1"/>
    <cellStyle name="Euro" xfId="117"/>
    <cellStyle name="Hiperlink 2" xfId="118"/>
    <cellStyle name="Incorreto" xfId="77" builtinId="27" customBuiltin="1"/>
    <cellStyle name="Neutra" xfId="78" builtinId="28" customBuiltin="1"/>
    <cellStyle name="Normal" xfId="0" builtinId="0"/>
    <cellStyle name="Normal 10" xfId="21"/>
    <cellStyle name="Normal 10 2" xfId="31"/>
    <cellStyle name="Normal 10 2 2" xfId="61"/>
    <cellStyle name="Normal 10 3" xfId="34"/>
    <cellStyle name="Normal 11" xfId="22"/>
    <cellStyle name="Normal 11 2" xfId="32"/>
    <cellStyle name="Normal 11 2 2" xfId="62"/>
    <cellStyle name="Normal 11 3" xfId="35"/>
    <cellStyle name="Normal 12" xfId="7"/>
    <cellStyle name="Normal 12 2" xfId="44"/>
    <cellStyle name="Normal 12 3" xfId="36"/>
    <cellStyle name="Normal 13" xfId="43"/>
    <cellStyle name="Normal 14" xfId="33"/>
    <cellStyle name="Normal 15" xfId="66"/>
    <cellStyle name="Normal 16" xfId="63"/>
    <cellStyle name="Normal 16 2" xfId="121"/>
    <cellStyle name="Normal 16 3" xfId="119"/>
    <cellStyle name="Normal 17" xfId="120"/>
    <cellStyle name="Normal 18" xfId="122"/>
    <cellStyle name="Normal 2" xfId="2"/>
    <cellStyle name="Normal 2 2" xfId="4"/>
    <cellStyle name="Normal 2 2 2" xfId="47"/>
    <cellStyle name="Normal 2 2 3" xfId="113"/>
    <cellStyle name="Normal 2 3" xfId="13"/>
    <cellStyle name="Normal 2 3 2" xfId="48"/>
    <cellStyle name="Normal 2 4" xfId="23"/>
    <cellStyle name="Normal 2 4 2" xfId="53"/>
    <cellStyle name="Normal 2 4 3" xfId="116"/>
    <cellStyle name="Normal 2 5" xfId="45"/>
    <cellStyle name="Normal 2 6" xfId="37"/>
    <cellStyle name="Normal 2 7" xfId="68"/>
    <cellStyle name="Normal 2 8" xfId="64"/>
    <cellStyle name="Normal 2 9" xfId="112"/>
    <cellStyle name="Normal 3" xfId="3"/>
    <cellStyle name="Normal 3 2" xfId="14"/>
    <cellStyle name="Normal 3 2 2" xfId="49"/>
    <cellStyle name="Normal 3 3" xfId="24"/>
    <cellStyle name="Normal 3 3 2" xfId="54"/>
    <cellStyle name="Normal 3 4" xfId="10"/>
    <cellStyle name="Normal 3 5" xfId="114"/>
    <cellStyle name="Normal 4" xfId="5"/>
    <cellStyle name="Normal 4 2" xfId="15"/>
    <cellStyle name="Normal 4 2 2" xfId="50"/>
    <cellStyle name="Normal 4 3" xfId="25"/>
    <cellStyle name="Normal 4 3 2" xfId="55"/>
    <cellStyle name="Normal 4 4" xfId="11"/>
    <cellStyle name="Normal 4 5" xfId="6"/>
    <cellStyle name="Normal 4 6" xfId="69"/>
    <cellStyle name="Normal 4 7" xfId="65"/>
    <cellStyle name="Normal 5" xfId="12"/>
    <cellStyle name="Normal 5 2" xfId="16"/>
    <cellStyle name="Normal 5 2 2" xfId="51"/>
    <cellStyle name="Normal 5 3" xfId="26"/>
    <cellStyle name="Normal 5 3 2" xfId="56"/>
    <cellStyle name="Normal 5 4" xfId="38"/>
    <cellStyle name="Normal 5 5" xfId="70"/>
    <cellStyle name="Normal 6" xfId="9"/>
    <cellStyle name="Normal 6 2" xfId="17"/>
    <cellStyle name="Normal 6 2 2" xfId="52"/>
    <cellStyle name="Normal 6 3" xfId="27"/>
    <cellStyle name="Normal 6 3 2" xfId="57"/>
    <cellStyle name="Normal 6 4" xfId="46"/>
    <cellStyle name="Normal 6 5" xfId="39"/>
    <cellStyle name="Normal 7" xfId="18"/>
    <cellStyle name="Normal 7 2" xfId="28"/>
    <cellStyle name="Normal 7 2 2" xfId="58"/>
    <cellStyle name="Normal 7 3" xfId="40"/>
    <cellStyle name="Normal 7 4" xfId="124"/>
    <cellStyle name="Normal 8" xfId="19"/>
    <cellStyle name="Normal 8 2" xfId="29"/>
    <cellStyle name="Normal 8 2 2" xfId="59"/>
    <cellStyle name="Normal 8 3" xfId="41"/>
    <cellStyle name="Normal 9" xfId="20"/>
    <cellStyle name="Normal 9 2" xfId="30"/>
    <cellStyle name="Normal 9 2 2" xfId="60"/>
    <cellStyle name="Normal 9 3" xfId="42"/>
    <cellStyle name="Nota" xfId="85" builtinId="10" customBuiltin="1"/>
    <cellStyle name="Nota 2" xfId="115"/>
    <cellStyle name="Porcentagem 2" xfId="123"/>
    <cellStyle name="Saída" xfId="80" builtinId="21" customBuiltin="1"/>
    <cellStyle name="Texto de Aviso" xfId="84" builtinId="11" customBuiltin="1"/>
    <cellStyle name="Texto Explicativo" xfId="86" builtinId="53" customBuiltin="1"/>
    <cellStyle name="Título" xfId="71" builtinId="15" customBuiltin="1"/>
    <cellStyle name="Título 1" xfId="72" builtinId="16" customBuiltin="1"/>
    <cellStyle name="Título 2" xfId="73" builtinId="17" customBuiltin="1"/>
    <cellStyle name="Título 3" xfId="74" builtinId="18" customBuiltin="1"/>
    <cellStyle name="Título 4" xfId="75" builtinId="19" customBuiltin="1"/>
    <cellStyle name="Total" xfId="87" builtinId="25" customBuiltin="1"/>
    <cellStyle name="Vírgula" xfId="1" builtinId="3"/>
    <cellStyle name="Vírgula 2" xfId="8"/>
    <cellStyle name="Vírgula 3" xfId="67"/>
  </cellStyles>
  <dxfs count="15">
    <dxf>
      <font>
        <color theme="0"/>
      </font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protection locked="1" hidden="1"/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  <protection locked="1" hidden="1"/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  <protection locked="1" hidden="1"/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protection locked="1" hidden="1"/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protection locked="1" hidden="1"/>
    </dxf>
    <dxf>
      <font>
        <strike val="0"/>
        <outline val="0"/>
        <shadow val="0"/>
        <u val="none"/>
        <vertAlign val="baseline"/>
        <sz val="12"/>
        <color auto="1"/>
        <name val="Calibri"/>
        <scheme val="none"/>
      </font>
      <fill>
        <patternFill>
          <fgColor rgb="FF000000"/>
          <bgColor rgb="FFFFFFFF"/>
        </patternFill>
      </fill>
      <protection locked="1" hidden="1"/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protection locked="1" hidden="1"/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  <protection locked="1" hidden="1"/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  <protection locked="1" hidden="1"/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protection locked="1" hidden="1"/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protection locked="1" hidden="1"/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>
          <fgColor indexed="64"/>
          <bgColor theme="0"/>
        </patternFill>
      </fill>
      <protection locked="1" hidden="1"/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1"/>
    </dxf>
  </dxfs>
  <tableStyles count="1" defaultTableStyle="TableStyleMedium2" defaultPivotStyle="PivotStyleLight16">
    <tableStyle name="Estilo de Tabela Dinâmica 1" table="0" count="0"/>
  </tableStyles>
  <colors>
    <mruColors>
      <color rgb="FF5A702E"/>
      <color rgb="FF4C5F2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1754027777777777"/>
          <c:y val="4.8153888888888892E-2"/>
        </c:manualLayout>
      </c:layout>
      <c:overlay val="0"/>
      <c:txPr>
        <a:bodyPr/>
        <a:lstStyle/>
        <a:p>
          <a:pPr>
            <a:defRPr sz="1200"/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12083261869494036"/>
          <c:y val="0.200869380689116"/>
          <c:w val="0.8678477690288714"/>
          <c:h val="0.591600347222222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Auxiliar!$C$4</c:f>
              <c:strCache>
                <c:ptCount val="1"/>
                <c:pt idx="0">
                  <c:v> Distribuídos em 2018</c:v>
                </c:pt>
              </c:strCache>
            </c:strRef>
          </c:tx>
          <c:invertIfNegative val="0"/>
          <c:cat>
            <c:numRef>
              <c:f>'Gráfico Movimentação'!$N$9:$N$20</c:f>
              <c:numCache>
                <c:formatCode>mmm/yyyy</c:formatCode>
                <c:ptCount val="12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</c:numCache>
            </c:numRef>
          </c:cat>
          <c:val>
            <c:numRef>
              <c:f>Auxiliar!$C$5:$C$16</c:f>
              <c:numCache>
                <c:formatCode>#,##0</c:formatCode>
                <c:ptCount val="12"/>
                <c:pt idx="0">
                  <c:v>7130</c:v>
                </c:pt>
                <c:pt idx="1">
                  <c:v>8128</c:v>
                </c:pt>
                <c:pt idx="2">
                  <c:v>9597</c:v>
                </c:pt>
                <c:pt idx="3">
                  <c:v>9286</c:v>
                </c:pt>
                <c:pt idx="4">
                  <c:v>8422</c:v>
                </c:pt>
                <c:pt idx="5">
                  <c:v>8604</c:v>
                </c:pt>
                <c:pt idx="6">
                  <c:v>9743</c:v>
                </c:pt>
                <c:pt idx="7">
                  <c:v>16285</c:v>
                </c:pt>
                <c:pt idx="8">
                  <c:v>11154</c:v>
                </c:pt>
                <c:pt idx="9">
                  <c:v>11447</c:v>
                </c:pt>
                <c:pt idx="10">
                  <c:v>9252</c:v>
                </c:pt>
                <c:pt idx="11">
                  <c:v>10450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A6-45BA-A2BE-1E9F7F0D00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3918208"/>
        <c:axId val="260133376"/>
      </c:barChart>
      <c:dateAx>
        <c:axId val="253918208"/>
        <c:scaling>
          <c:orientation val="minMax"/>
        </c:scaling>
        <c:delete val="0"/>
        <c:axPos val="b"/>
        <c:numFmt formatCode="mmm/yyyy" sourceLinked="1"/>
        <c:majorTickMark val="out"/>
        <c:minorTickMark val="none"/>
        <c:tickLblPos val="nextTo"/>
        <c:txPr>
          <a:bodyPr rot="-3000000"/>
          <a:lstStyle/>
          <a:p>
            <a:pPr>
              <a:defRPr sz="900"/>
            </a:pPr>
            <a:endParaRPr lang="pt-BR"/>
          </a:p>
        </c:txPr>
        <c:crossAx val="260133376"/>
        <c:crosses val="autoZero"/>
        <c:auto val="1"/>
        <c:lblOffset val="100"/>
        <c:baseTimeUnit val="months"/>
      </c:dateAx>
      <c:valAx>
        <c:axId val="260133376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>
            <a:solidFill>
              <a:schemeClr val="bg1">
                <a:lumMod val="75000"/>
              </a:schemeClr>
            </a:solidFill>
          </a:ln>
        </c:spPr>
        <c:crossAx val="25391820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>
            <a:defRPr sz="1200"/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Auxiliar!$H$4</c:f>
              <c:strCache>
                <c:ptCount val="1"/>
                <c:pt idx="0">
                  <c:v> Total de Julgamentos em 2018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cat>
            <c:numRef>
              <c:f>'Gráfico Movimentação'!$N$9:$N$20</c:f>
              <c:numCache>
                <c:formatCode>mmm/yyyy</c:formatCode>
                <c:ptCount val="12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</c:numCache>
            </c:numRef>
          </c:cat>
          <c:val>
            <c:numRef>
              <c:f>Auxiliar!$H$5:$H$16</c:f>
              <c:numCache>
                <c:formatCode>#,##0</c:formatCode>
                <c:ptCount val="12"/>
                <c:pt idx="0">
                  <c:v>5699</c:v>
                </c:pt>
                <c:pt idx="1">
                  <c:v>18886</c:v>
                </c:pt>
                <c:pt idx="2">
                  <c:v>14581</c:v>
                </c:pt>
                <c:pt idx="3">
                  <c:v>19214</c:v>
                </c:pt>
                <c:pt idx="4">
                  <c:v>15126</c:v>
                </c:pt>
                <c:pt idx="5">
                  <c:v>17223</c:v>
                </c:pt>
                <c:pt idx="6">
                  <c:v>13616</c:v>
                </c:pt>
                <c:pt idx="7">
                  <c:v>20755</c:v>
                </c:pt>
                <c:pt idx="8">
                  <c:v>17175</c:v>
                </c:pt>
                <c:pt idx="9">
                  <c:v>18151</c:v>
                </c:pt>
                <c:pt idx="10">
                  <c:v>15392</c:v>
                </c:pt>
                <c:pt idx="11">
                  <c:v>11205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AB-4E74-8EAA-DEDF8E26AE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3918720"/>
        <c:axId val="260135104"/>
      </c:barChart>
      <c:dateAx>
        <c:axId val="253918720"/>
        <c:scaling>
          <c:orientation val="minMax"/>
        </c:scaling>
        <c:delete val="0"/>
        <c:axPos val="b"/>
        <c:numFmt formatCode="mmm/yyyy" sourceLinked="1"/>
        <c:majorTickMark val="out"/>
        <c:minorTickMark val="none"/>
        <c:tickLblPos val="nextTo"/>
        <c:txPr>
          <a:bodyPr rot="-3000000"/>
          <a:lstStyle/>
          <a:p>
            <a:pPr>
              <a:defRPr/>
            </a:pPr>
            <a:endParaRPr lang="pt-BR"/>
          </a:p>
        </c:txPr>
        <c:crossAx val="260135104"/>
        <c:crosses val="autoZero"/>
        <c:auto val="1"/>
        <c:lblOffset val="100"/>
        <c:baseTimeUnit val="months"/>
      </c:dateAx>
      <c:valAx>
        <c:axId val="260135104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pt-BR"/>
          </a:p>
        </c:txPr>
        <c:crossAx val="25391872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pt-BR" sz="1200"/>
              <a:t>Acervo</a:t>
            </a:r>
          </a:p>
        </c:rich>
      </c:tx>
      <c:layout>
        <c:manualLayout>
          <c:xMode val="edge"/>
          <c:yMode val="edge"/>
          <c:x val="0.49946145952301507"/>
          <c:y val="4.381846635367762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0236797631623241E-2"/>
          <c:y val="0.14804381846635367"/>
          <c:w val="0.92330959829297099"/>
          <c:h val="0.6565194444444444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'Gráfico Movimentação'!$X$8</c:f>
              <c:strCache>
                <c:ptCount val="1"/>
                <c:pt idx="0">
                  <c:v>Sobrestados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numRef>
              <c:f>'Gráfico Movimentação'!$N$9:$N$20</c:f>
              <c:numCache>
                <c:formatCode>mmm/yyyy</c:formatCode>
                <c:ptCount val="12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</c:numCache>
            </c:numRef>
          </c:cat>
          <c:val>
            <c:numRef>
              <c:f>'Gráfico Movimentação'!$X$9:$X$20</c:f>
              <c:numCache>
                <c:formatCode>#,##0</c:formatCode>
                <c:ptCount val="12"/>
                <c:pt idx="0">
                  <c:v>80891</c:v>
                </c:pt>
                <c:pt idx="1">
                  <c:v>80507</c:v>
                </c:pt>
                <c:pt idx="2">
                  <c:v>80702</c:v>
                </c:pt>
                <c:pt idx="3">
                  <c:v>78626</c:v>
                </c:pt>
                <c:pt idx="4">
                  <c:v>77309</c:v>
                </c:pt>
                <c:pt idx="5">
                  <c:v>78430</c:v>
                </c:pt>
                <c:pt idx="6">
                  <c:v>79280</c:v>
                </c:pt>
                <c:pt idx="7">
                  <c:v>80005</c:v>
                </c:pt>
                <c:pt idx="8">
                  <c:v>78996</c:v>
                </c:pt>
                <c:pt idx="9">
                  <c:v>79580</c:v>
                </c:pt>
                <c:pt idx="10">
                  <c:v>79734</c:v>
                </c:pt>
                <c:pt idx="11">
                  <c:v>80557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DA-4208-90D8-7D1496DC2B92}"/>
            </c:ext>
          </c:extLst>
        </c:ser>
        <c:ser>
          <c:idx val="2"/>
          <c:order val="1"/>
          <c:tx>
            <c:strRef>
              <c:f>'Gráfico Movimentação'!$Y$8</c:f>
              <c:strCache>
                <c:ptCount val="1"/>
                <c:pt idx="0">
                  <c:v>Tramitação Ajustada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</c:spPr>
          <c:invertIfNegative val="0"/>
          <c:cat>
            <c:numRef>
              <c:f>'Gráfico Movimentação'!$N$9:$N$20</c:f>
              <c:numCache>
                <c:formatCode>mmm/yyyy</c:formatCode>
                <c:ptCount val="12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</c:numCache>
            </c:numRef>
          </c:cat>
          <c:val>
            <c:numRef>
              <c:f>'Gráfico Movimentação'!$Y$9:$Y$20</c:f>
              <c:numCache>
                <c:formatCode>#,##0</c:formatCode>
                <c:ptCount val="12"/>
                <c:pt idx="0">
                  <c:v>268176</c:v>
                </c:pt>
                <c:pt idx="1">
                  <c:v>268099</c:v>
                </c:pt>
                <c:pt idx="2">
                  <c:v>265082</c:v>
                </c:pt>
                <c:pt idx="3">
                  <c:v>265257</c:v>
                </c:pt>
                <c:pt idx="4">
                  <c:v>261222</c:v>
                </c:pt>
                <c:pt idx="5">
                  <c:v>264538</c:v>
                </c:pt>
                <c:pt idx="6">
                  <c:v>271549</c:v>
                </c:pt>
                <c:pt idx="7">
                  <c:v>271402</c:v>
                </c:pt>
                <c:pt idx="8">
                  <c:v>261173</c:v>
                </c:pt>
                <c:pt idx="9">
                  <c:v>260743</c:v>
                </c:pt>
                <c:pt idx="10">
                  <c:v>256432</c:v>
                </c:pt>
                <c:pt idx="11">
                  <c:v>250091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DA-4208-90D8-7D1496DC2B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254185472"/>
        <c:axId val="261480448"/>
      </c:barChart>
      <c:lineChart>
        <c:grouping val="standard"/>
        <c:varyColors val="0"/>
        <c:ser>
          <c:idx val="0"/>
          <c:order val="2"/>
          <c:tx>
            <c:strRef>
              <c:f>'Gráfico Movimentação'!$W$8</c:f>
              <c:strCache>
                <c:ptCount val="1"/>
                <c:pt idx="0">
                  <c:v>Tramitação Total</c:v>
                </c:pt>
              </c:strCache>
            </c:strRef>
          </c:tx>
          <c:spPr>
            <a:ln cmpd="sng">
              <a:solidFill>
                <a:schemeClr val="bg2">
                  <a:lumMod val="25000"/>
                </a:schemeClr>
              </a:solidFill>
              <a:prstDash val="sysDot"/>
              <a:headEnd w="sm" len="sm"/>
              <a:tailEnd type="none" w="lg" len="lg"/>
            </a:ln>
          </c:spPr>
          <c:marker>
            <c:symbol val="none"/>
          </c:marker>
          <c:val>
            <c:numRef>
              <c:f>'Gráfico Movimentação'!$W$9:$W$20</c:f>
              <c:numCache>
                <c:formatCode>#,##0</c:formatCode>
                <c:ptCount val="12"/>
                <c:pt idx="0">
                  <c:v>349067</c:v>
                </c:pt>
                <c:pt idx="1">
                  <c:v>348606</c:v>
                </c:pt>
                <c:pt idx="2">
                  <c:v>345784</c:v>
                </c:pt>
                <c:pt idx="3">
                  <c:v>343883</c:v>
                </c:pt>
                <c:pt idx="4">
                  <c:v>338531</c:v>
                </c:pt>
                <c:pt idx="5">
                  <c:v>342968</c:v>
                </c:pt>
                <c:pt idx="6">
                  <c:v>350902</c:v>
                </c:pt>
                <c:pt idx="7">
                  <c:v>351592</c:v>
                </c:pt>
                <c:pt idx="8">
                  <c:v>340169</c:v>
                </c:pt>
                <c:pt idx="9">
                  <c:v>340323</c:v>
                </c:pt>
                <c:pt idx="10">
                  <c:v>336166</c:v>
                </c:pt>
                <c:pt idx="11">
                  <c:v>330648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DA-4208-90D8-7D1496DC2B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4185472"/>
        <c:axId val="261480448"/>
      </c:lineChart>
      <c:catAx>
        <c:axId val="254185472"/>
        <c:scaling>
          <c:orientation val="minMax"/>
        </c:scaling>
        <c:delete val="0"/>
        <c:axPos val="b"/>
        <c:numFmt formatCode="mmm/yyyy" sourceLinked="1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pt-BR"/>
          </a:p>
        </c:txPr>
        <c:crossAx val="261480448"/>
        <c:crosses val="autoZero"/>
        <c:auto val="1"/>
        <c:lblAlgn val="ctr"/>
        <c:lblOffset val="100"/>
        <c:noMultiLvlLbl val="0"/>
      </c:catAx>
      <c:valAx>
        <c:axId val="261480448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/>
            </a:pPr>
            <a:endParaRPr lang="pt-BR"/>
          </a:p>
        </c:txPr>
        <c:crossAx val="25418547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7721784776902891"/>
          <c:y val="0.86789266783332075"/>
          <c:w val="0.54497916666666668"/>
          <c:h val="0.10633944444444444"/>
        </c:manualLayout>
      </c:layout>
      <c:overlay val="0"/>
      <c:txPr>
        <a:bodyPr/>
        <a:lstStyle/>
        <a:p>
          <a:pPr>
            <a:defRPr sz="800"/>
          </a:pPr>
          <a:endParaRPr lang="pt-BR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v>Físicos</c:v>
          </c:tx>
          <c:marker>
            <c:symbol val="circle"/>
            <c:size val="7"/>
            <c:spPr>
              <a:solidFill>
                <a:schemeClr val="accent2">
                  <a:lumMod val="40000"/>
                  <a:lumOff val="60000"/>
                </a:schemeClr>
              </a:solidFill>
            </c:spPr>
          </c:marker>
          <c:cat>
            <c:numRef>
              <c:f>'Gráfico Movimentação'!$C$9:$K$9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[0]!PlotarGeral</c:f>
              <c:numCache>
                <c:formatCode>_-* #,##0_-;\-* #,##0_-;_-* "-"??_-;_-@_-</c:formatCode>
                <c:ptCount val="9"/>
                <c:pt idx="0">
                  <c:v>457423</c:v>
                </c:pt>
                <c:pt idx="1">
                  <c:v>475702</c:v>
                </c:pt>
                <c:pt idx="2">
                  <c:v>459852</c:v>
                </c:pt>
                <c:pt idx="3">
                  <c:v>472822</c:v>
                </c:pt>
                <c:pt idx="4">
                  <c:v>317293</c:v>
                </c:pt>
                <c:pt idx="5">
                  <c:v>369450</c:v>
                </c:pt>
                <c:pt idx="6">
                  <c:v>366540</c:v>
                </c:pt>
                <c:pt idx="7">
                  <c:v>312949</c:v>
                </c:pt>
                <c:pt idx="8">
                  <c:v>238771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42-467F-AF33-2440550BE17E}"/>
            </c:ext>
          </c:extLst>
        </c:ser>
        <c:ser>
          <c:idx val="2"/>
          <c:order val="1"/>
          <c:tx>
            <c:v>Eletrônicos</c:v>
          </c:tx>
          <c:marker>
            <c:symbol val="circle"/>
            <c:size val="7"/>
            <c:spPr>
              <a:solidFill>
                <a:schemeClr val="accent3">
                  <a:lumMod val="60000"/>
                  <a:lumOff val="40000"/>
                </a:schemeClr>
              </a:solidFill>
            </c:spPr>
          </c:marker>
          <c:cat>
            <c:numRef>
              <c:f>'Gráfico Movimentação'!$C$9:$K$9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[0]!PlotarSobrestado</c:f>
              <c:numCache>
                <c:formatCode>_-* #,##0_-;\-* #,##0_-;_-* "-"??_-;_-@_-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156</c:v>
                </c:pt>
                <c:pt idx="6">
                  <c:v>5855</c:v>
                </c:pt>
                <c:pt idx="7">
                  <c:v>35455</c:v>
                </c:pt>
                <c:pt idx="8">
                  <c:v>91877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42-467F-AF33-2440550BE17E}"/>
            </c:ext>
          </c:extLst>
        </c:ser>
        <c:ser>
          <c:idx val="3"/>
          <c:order val="2"/>
          <c:tx>
            <c:v>Físicos + Eletrônicos</c:v>
          </c:tx>
          <c:marker>
            <c:symbol val="circle"/>
            <c:size val="7"/>
            <c:spPr>
              <a:solidFill>
                <a:schemeClr val="accent4">
                  <a:lumMod val="40000"/>
                  <a:lumOff val="60000"/>
                </a:schemeClr>
              </a:solidFill>
            </c:spPr>
          </c:marker>
          <c:cat>
            <c:numRef>
              <c:f>'Gráfico Movimentação'!$C$9:$K$9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[0]!PlotarAjustada</c:f>
              <c:numCache>
                <c:formatCode>_-* #,##0_-;\-* #,##0_-;_-* "-"??_-;_-@_-</c:formatCode>
                <c:ptCount val="9"/>
                <c:pt idx="0">
                  <c:v>457423</c:v>
                </c:pt>
                <c:pt idx="1">
                  <c:v>475702</c:v>
                </c:pt>
                <c:pt idx="2">
                  <c:v>459852</c:v>
                </c:pt>
                <c:pt idx="3">
                  <c:v>472822</c:v>
                </c:pt>
                <c:pt idx="4">
                  <c:v>317293</c:v>
                </c:pt>
                <c:pt idx="5">
                  <c:v>369606</c:v>
                </c:pt>
                <c:pt idx="6">
                  <c:v>372395</c:v>
                </c:pt>
                <c:pt idx="7">
                  <c:v>348404</c:v>
                </c:pt>
                <c:pt idx="8">
                  <c:v>330648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942-467F-AF33-2440550BE1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4187008"/>
        <c:axId val="261482752"/>
      </c:lineChart>
      <c:catAx>
        <c:axId val="254187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61482752"/>
        <c:crosses val="autoZero"/>
        <c:auto val="1"/>
        <c:lblAlgn val="ctr"/>
        <c:lblOffset val="100"/>
        <c:noMultiLvlLbl val="0"/>
      </c:catAx>
      <c:valAx>
        <c:axId val="261482752"/>
        <c:scaling>
          <c:orientation val="minMax"/>
          <c:max val="500000"/>
          <c:min val="0"/>
        </c:scaling>
        <c:delete val="0"/>
        <c:axPos val="l"/>
        <c:numFmt formatCode="_-* #,##0_-;\-* #,##0_-;_-* &quot;-&quot;??_-;_-@_-" sourceLinked="1"/>
        <c:majorTickMark val="none"/>
        <c:minorTickMark val="none"/>
        <c:tickLblPos val="nextTo"/>
        <c:crossAx val="25418700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trlProps/ctrlProp1.xml><?xml version="1.0" encoding="utf-8"?>
<formControlPr xmlns="http://schemas.microsoft.com/office/spreadsheetml/2009/9/main" objectType="Drop" dropStyle="combo" dx="15" fmlaLink="Auxiliar!$U$7" fmlaRange="ListaAnos" sel="4" val="0"/>
</file>

<file path=xl/ctrlProps/ctrlProp2.xml><?xml version="1.0" encoding="utf-8"?>
<formControlPr xmlns="http://schemas.microsoft.com/office/spreadsheetml/2009/9/main" objectType="CheckBox" checked="Checked" fmlaLink="Auxiliar!$O$20" lockText="1" noThreeD="1"/>
</file>

<file path=xl/ctrlProps/ctrlProp3.xml><?xml version="1.0" encoding="utf-8"?>
<formControlPr xmlns="http://schemas.microsoft.com/office/spreadsheetml/2009/9/main" objectType="CheckBox" checked="Checked" fmlaLink="Auxiliar!$O$21" lockText="1" noThreeD="1"/>
</file>

<file path=xl/ctrlProps/ctrlProp4.xml><?xml version="1.0" encoding="utf-8"?>
<formControlPr xmlns="http://schemas.microsoft.com/office/spreadsheetml/2009/9/main" objectType="CheckBox" checked="Checked" fmlaLink="Auxiliar!$O$22" lockText="1" noThreeD="1"/>
</file>

<file path=xl/ctrlProps/ctrlProp5.xml><?xml version="1.0" encoding="utf-8"?>
<formControlPr xmlns="http://schemas.microsoft.com/office/spreadsheetml/2009/9/main" objectType="Radio" firstButton="1" fmlaLink="Auxiliar!$W$7" lockText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checked="Checked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image" Target="../media/image2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microsoft.com/office/2007/relationships/hdphoto" Target="../media/hdphoto1.wdp"/><Relationship Id="rId5" Type="http://schemas.openxmlformats.org/officeDocument/2006/relationships/image" Target="../media/image1.jpeg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66676</xdr:colOff>
      <xdr:row>7</xdr:row>
      <xdr:rowOff>28576</xdr:rowOff>
    </xdr:from>
    <xdr:to>
      <xdr:col>11</xdr:col>
      <xdr:colOff>66676</xdr:colOff>
      <xdr:row>22</xdr:row>
      <xdr:rowOff>38100</xdr:rowOff>
    </xdr:to>
    <xdr:sp macro="" textlink="">
      <xdr:nvSpPr>
        <xdr:cNvPr id="7" name="Retângulo de cantos arredondados 6"/>
        <xdr:cNvSpPr/>
      </xdr:nvSpPr>
      <xdr:spPr>
        <a:xfrm>
          <a:off x="66676" y="1485901"/>
          <a:ext cx="6686550" cy="3629024"/>
        </a:xfrm>
        <a:prstGeom prst="roundRect">
          <a:avLst/>
        </a:prstGeom>
        <a:solidFill>
          <a:schemeClr val="tx2">
            <a:lumMod val="60000"/>
            <a:lumOff val="40000"/>
            <a:alpha val="24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 b="1" cap="none" spc="100">
            <a:ln w="18000">
              <a:solidFill>
                <a:schemeClr val="accent1">
                  <a:satMod val="200000"/>
                  <a:tint val="72000"/>
                </a:schemeClr>
              </a:solidFill>
              <a:prstDash val="solid"/>
            </a:ln>
            <a:solidFill>
              <a:schemeClr val="accent1">
                <a:satMod val="280000"/>
                <a:tint val="100000"/>
                <a:alpha val="5700"/>
              </a:schemeClr>
            </a:solidFill>
            <a:effectLst>
              <a:outerShdw blurRad="25000" dist="20000" dir="16020000" algn="tl">
                <a:schemeClr val="accent1">
                  <a:satMod val="200000"/>
                  <a:shade val="1000"/>
                  <a:alpha val="60000"/>
                </a:schemeClr>
              </a:outerShdw>
            </a:effectLst>
          </a:endParaRPr>
        </a:p>
      </xdr:txBody>
    </xdr:sp>
    <xdr:clientData/>
  </xdr:twoCellAnchor>
  <xdr:twoCellAnchor>
    <xdr:from>
      <xdr:col>22</xdr:col>
      <xdr:colOff>314324</xdr:colOff>
      <xdr:row>3</xdr:row>
      <xdr:rowOff>266700</xdr:rowOff>
    </xdr:from>
    <xdr:to>
      <xdr:col>24</xdr:col>
      <xdr:colOff>838199</xdr:colOff>
      <xdr:row>5</xdr:row>
      <xdr:rowOff>0</xdr:rowOff>
    </xdr:to>
    <xdr:sp macro="" textlink="">
      <xdr:nvSpPr>
        <xdr:cNvPr id="2" name="Arredondar Retângulo em um Canto Único 1"/>
        <xdr:cNvSpPr/>
      </xdr:nvSpPr>
      <xdr:spPr>
        <a:xfrm>
          <a:off x="14154149" y="857250"/>
          <a:ext cx="2219325" cy="342900"/>
        </a:xfrm>
        <a:prstGeom prst="round1Rect">
          <a:avLst/>
        </a:prstGeom>
        <a:solidFill>
          <a:schemeClr val="accent1">
            <a:lumMod val="75000"/>
          </a:schemeClr>
        </a:solidFill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pt-BR" sz="1200" b="1">
              <a:solidFill>
                <a:schemeClr val="bg1"/>
              </a:solidFill>
            </a:rPr>
            <a:t>Selecione</a:t>
          </a:r>
          <a:r>
            <a:rPr lang="pt-BR" sz="1200" b="1" baseline="0">
              <a:solidFill>
                <a:schemeClr val="bg1"/>
              </a:solidFill>
            </a:rPr>
            <a:t>  o  ano:</a:t>
          </a:r>
          <a:endParaRPr lang="pt-BR" sz="1200" b="1">
            <a:solidFill>
              <a:schemeClr val="bg1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4</xdr:row>
          <xdr:rowOff>38100</xdr:rowOff>
        </xdr:from>
        <xdr:to>
          <xdr:col>24</xdr:col>
          <xdr:colOff>695325</xdr:colOff>
          <xdr:row>4</xdr:row>
          <xdr:rowOff>257175</xdr:rowOff>
        </xdr:to>
        <xdr:sp macro="" textlink="">
          <xdr:nvSpPr>
            <xdr:cNvPr id="1031" name="Drop Down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9525</xdr:colOff>
      <xdr:row>24</xdr:row>
      <xdr:rowOff>38100</xdr:rowOff>
    </xdr:from>
    <xdr:to>
      <xdr:col>11</xdr:col>
      <xdr:colOff>76200</xdr:colOff>
      <xdr:row>37</xdr:row>
      <xdr:rowOff>238125</xdr:rowOff>
    </xdr:to>
    <xdr:grpSp>
      <xdr:nvGrpSpPr>
        <xdr:cNvPr id="6" name="Grupo 5"/>
        <xdr:cNvGrpSpPr/>
      </xdr:nvGrpSpPr>
      <xdr:grpSpPr>
        <a:xfrm>
          <a:off x="123825" y="5419725"/>
          <a:ext cx="6638925" cy="3124200"/>
          <a:chOff x="6972300" y="4914900"/>
          <a:chExt cx="7275270" cy="2889525"/>
        </a:xfrm>
      </xdr:grpSpPr>
      <xdr:graphicFrame macro="">
        <xdr:nvGraphicFramePr>
          <xdr:cNvPr id="3" name="Gráfico 3"/>
          <xdr:cNvGraphicFramePr/>
        </xdr:nvGraphicFramePr>
        <xdr:xfrm>
          <a:off x="6972300" y="4914900"/>
          <a:ext cx="3567549" cy="28800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4" name="Gráfico 8"/>
          <xdr:cNvGraphicFramePr/>
        </xdr:nvGraphicFramePr>
        <xdr:xfrm>
          <a:off x="10680021" y="4924425"/>
          <a:ext cx="3567549" cy="28800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  <xdr:twoCellAnchor>
    <xdr:from>
      <xdr:col>1</xdr:col>
      <xdr:colOff>0</xdr:colOff>
      <xdr:row>1</xdr:row>
      <xdr:rowOff>238126</xdr:rowOff>
    </xdr:from>
    <xdr:to>
      <xdr:col>10</xdr:col>
      <xdr:colOff>447675</xdr:colOff>
      <xdr:row>4</xdr:row>
      <xdr:rowOff>133351</xdr:rowOff>
    </xdr:to>
    <xdr:sp macro="" textlink="">
      <xdr:nvSpPr>
        <xdr:cNvPr id="8" name="Retângulo 7"/>
        <xdr:cNvSpPr/>
      </xdr:nvSpPr>
      <xdr:spPr>
        <a:xfrm>
          <a:off x="114300" y="238126"/>
          <a:ext cx="6438900" cy="7810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800" b="1">
              <a:solidFill>
                <a:sysClr val="windowText" lastClr="000000"/>
              </a:solidFill>
            </a:rPr>
            <a:t>ESTATÍSTICA</a:t>
          </a:r>
          <a:r>
            <a:rPr lang="pt-BR" sz="1800" b="1" baseline="0">
              <a:solidFill>
                <a:sysClr val="windowText" lastClr="000000"/>
              </a:solidFill>
            </a:rPr>
            <a:t> DE MOVIMENTAÇÃO PROCESSUAL </a:t>
          </a:r>
          <a:r>
            <a:rPr lang="pt-BR" sz="1600" b="1" baseline="0">
              <a:solidFill>
                <a:sysClr val="windowText" lastClr="000000"/>
              </a:solidFill>
            </a:rPr>
            <a:t/>
          </a:r>
          <a:br>
            <a:rPr lang="pt-BR" sz="1600" b="1" baseline="0">
              <a:solidFill>
                <a:sysClr val="windowText" lastClr="000000"/>
              </a:solidFill>
            </a:rPr>
          </a:br>
          <a:r>
            <a:rPr lang="pt-BR" sz="2400" b="1" baseline="0">
              <a:solidFill>
                <a:srgbClr val="0070C0"/>
              </a:solidFill>
            </a:rPr>
            <a:t>2º GRAU - Tribunal Regional Federal da 3ª Região                   </a:t>
          </a:r>
          <a:r>
            <a:rPr lang="pt-BR" sz="1600" b="1" baseline="0">
              <a:solidFill>
                <a:srgbClr val="0070C0"/>
              </a:solidFill>
            </a:rPr>
            <a:t> </a:t>
          </a:r>
          <a:endParaRPr lang="pt-BR" sz="1600" b="1">
            <a:solidFill>
              <a:srgbClr val="0070C0"/>
            </a:solidFill>
          </a:endParaRPr>
        </a:p>
      </xdr:txBody>
    </xdr:sp>
    <xdr:clientData/>
  </xdr:twoCellAnchor>
  <xdr:twoCellAnchor>
    <xdr:from>
      <xdr:col>11</xdr:col>
      <xdr:colOff>180975</xdr:colOff>
      <xdr:row>25</xdr:row>
      <xdr:rowOff>28575</xdr:rowOff>
    </xdr:from>
    <xdr:to>
      <xdr:col>25</xdr:col>
      <xdr:colOff>0</xdr:colOff>
      <xdr:row>37</xdr:row>
      <xdr:rowOff>232050</xdr:rowOff>
    </xdr:to>
    <xdr:graphicFrame macro="">
      <xdr:nvGraphicFramePr>
        <xdr:cNvPr id="14" name="Gráfico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380999</xdr:colOff>
      <xdr:row>7</xdr:row>
      <xdr:rowOff>171450</xdr:rowOff>
    </xdr:from>
    <xdr:to>
      <xdr:col>10</xdr:col>
      <xdr:colOff>219075</xdr:colOff>
      <xdr:row>7</xdr:row>
      <xdr:rowOff>523874</xdr:rowOff>
    </xdr:to>
    <xdr:sp macro="" textlink="">
      <xdr:nvSpPr>
        <xdr:cNvPr id="9" name="CaixaDeTexto 8"/>
        <xdr:cNvSpPr txBox="1"/>
      </xdr:nvSpPr>
      <xdr:spPr>
        <a:xfrm flipH="1">
          <a:off x="495299" y="1628775"/>
          <a:ext cx="5829301" cy="3524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algn="ctr"/>
          <a:r>
            <a:rPr lang="pt-BR" sz="2000" b="1" cap="all" spc="0">
              <a:ln w="0">
                <a:solidFill>
                  <a:schemeClr val="accent3">
                    <a:lumMod val="50000"/>
                  </a:schemeClr>
                </a:solidFill>
              </a:ln>
              <a:solidFill>
                <a:schemeClr val="tx2"/>
              </a:solidFill>
              <a:effectLst>
                <a:reflection blurRad="12700" stA="50000" endPos="50000" dist="5000" dir="5400000" sy="-100000" rotWithShape="0"/>
              </a:effectLst>
            </a:rPr>
            <a:t>Evolução do Acervo</a:t>
          </a:r>
        </a:p>
      </xdr:txBody>
    </xdr:sp>
    <xdr:clientData/>
  </xdr:twoCellAnchor>
  <xdr:twoCellAnchor>
    <xdr:from>
      <xdr:col>1</xdr:col>
      <xdr:colOff>47625</xdr:colOff>
      <xdr:row>12</xdr:row>
      <xdr:rowOff>104775</xdr:rowOff>
    </xdr:from>
    <xdr:to>
      <xdr:col>11</xdr:col>
      <xdr:colOff>0</xdr:colOff>
      <xdr:row>20</xdr:row>
      <xdr:rowOff>9525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</xdr:row>
          <xdr:rowOff>0</xdr:rowOff>
        </xdr:from>
        <xdr:to>
          <xdr:col>2</xdr:col>
          <xdr:colOff>38100</xdr:colOff>
          <xdr:row>10</xdr:row>
          <xdr:rowOff>28575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Processos Físicos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</xdr:row>
          <xdr:rowOff>0</xdr:rowOff>
        </xdr:from>
        <xdr:to>
          <xdr:col>1</xdr:col>
          <xdr:colOff>1333500</xdr:colOff>
          <xdr:row>11</xdr:row>
          <xdr:rowOff>38100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Procesos Eletrônicos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</xdr:row>
          <xdr:rowOff>209550</xdr:rowOff>
        </xdr:from>
        <xdr:to>
          <xdr:col>1</xdr:col>
          <xdr:colOff>1247775</xdr:colOff>
          <xdr:row>12</xdr:row>
          <xdr:rowOff>28575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Físicos +  Eletrônicos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3</xdr:row>
          <xdr:rowOff>266700</xdr:rowOff>
        </xdr:from>
        <xdr:to>
          <xdr:col>15</xdr:col>
          <xdr:colOff>638175</xdr:colOff>
          <xdr:row>5</xdr:row>
          <xdr:rowOff>0</xdr:rowOff>
        </xdr:to>
        <xdr:sp macro="" textlink="">
          <xdr:nvSpPr>
            <xdr:cNvPr id="1041" name="Option Button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6D9F0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Processos Físicos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133350</xdr:colOff>
          <xdr:row>3</xdr:row>
          <xdr:rowOff>266700</xdr:rowOff>
        </xdr:from>
        <xdr:to>
          <xdr:col>17</xdr:col>
          <xdr:colOff>542925</xdr:colOff>
          <xdr:row>5</xdr:row>
          <xdr:rowOff>0</xdr:rowOff>
        </xdr:to>
        <xdr:sp macro="" textlink="">
          <xdr:nvSpPr>
            <xdr:cNvPr id="1042" name="Option Button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6D9F0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Processos Eletrônicos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3</xdr:row>
          <xdr:rowOff>266700</xdr:rowOff>
        </xdr:from>
        <xdr:to>
          <xdr:col>19</xdr:col>
          <xdr:colOff>542925</xdr:colOff>
          <xdr:row>5</xdr:row>
          <xdr:rowOff>0</xdr:rowOff>
        </xdr:to>
        <xdr:sp macro="" textlink="">
          <xdr:nvSpPr>
            <xdr:cNvPr id="1043" name="Option Button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6D9F0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Físicos + Eletrônicos</a:t>
              </a:r>
            </a:p>
          </xdr:txBody>
        </xdr:sp>
        <xdr:clientData/>
      </xdr:twoCellAnchor>
    </mc:Choice>
    <mc:Fallback/>
  </mc:AlternateContent>
  <xdr:twoCellAnchor editAs="oneCell">
    <xdr:from>
      <xdr:col>18</xdr:col>
      <xdr:colOff>742949</xdr:colOff>
      <xdr:row>0</xdr:row>
      <xdr:rowOff>190499</xdr:rowOff>
    </xdr:from>
    <xdr:to>
      <xdr:col>21</xdr:col>
      <xdr:colOff>629027</xdr:colOff>
      <xdr:row>3</xdr:row>
      <xdr:rowOff>129449</xdr:rowOff>
    </xdr:to>
    <xdr:pic>
      <xdr:nvPicPr>
        <xdr:cNvPr id="18" name="Imagem 17" descr="http://www.trf3.jus.br/trf3r/uploads/pics/logo-pje.jpg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rightnessContrast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91849" y="190499"/>
          <a:ext cx="2429253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38100</xdr:colOff>
      <xdr:row>0</xdr:row>
      <xdr:rowOff>190499</xdr:rowOff>
    </xdr:from>
    <xdr:to>
      <xdr:col>18</xdr:col>
      <xdr:colOff>557266</xdr:colOff>
      <xdr:row>3</xdr:row>
      <xdr:rowOff>129449</xdr:rowOff>
    </xdr:to>
    <xdr:pic>
      <xdr:nvPicPr>
        <xdr:cNvPr id="19" name="Imagem 18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24675" y="190499"/>
          <a:ext cx="3881491" cy="7200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2" name="BaseMovimentação" displayName="BaseMovimentação" ref="A1:E1885" totalsRowShown="0" headerRowDxfId="14" dataDxfId="13">
  <autoFilter ref="A1:E1885"/>
  <tableColumns count="5">
    <tableColumn id="1" name="ano" dataDxfId="12"/>
    <tableColumn id="4" name="Mês" dataDxfId="11"/>
    <tableColumn id="2" name="Parametro" dataDxfId="10"/>
    <tableColumn id="3" name="qtde" dataDxfId="9"/>
    <tableColumn id="5" name="Tipo" dataDxfId="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1" name="BaseMovimentação2" displayName="BaseMovimentação2" ref="A1:E2292" totalsRowShown="0" headerRowDxfId="7" dataDxfId="6">
  <autoFilter ref="A1:E2292">
    <filterColumn colId="0">
      <filters>
        <filter val="2019"/>
      </filters>
    </filterColumn>
  </autoFilter>
  <tableColumns count="5">
    <tableColumn id="1" name="ano" dataDxfId="5"/>
    <tableColumn id="4" name="Mês" dataDxfId="4"/>
    <tableColumn id="2" name="Parametro" dataDxfId="3"/>
    <tableColumn id="3" name="qtde" dataDxfId="2"/>
    <tableColumn id="5" name="Tipo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accent3">
            <a:lumMod val="75000"/>
            <a:alpha val="32000"/>
          </a:schemeClr>
        </a:solidFill>
        <a:ln>
          <a:solidFill>
            <a:schemeClr val="accent3">
              <a:lumMod val="50000"/>
            </a:schemeClr>
          </a:solidFill>
        </a:ln>
      </a:spPr>
      <a:bodyPr vertOverflow="clip" horzOverflow="clip" rtlCol="0" anchor="t"/>
      <a:lstStyle>
        <a:defPPr algn="l">
          <a:defRPr sz="1100" b="1" cap="none" spc="100">
            <a:ln w="18000">
              <a:solidFill>
                <a:schemeClr val="accent1">
                  <a:satMod val="200000"/>
                  <a:tint val="72000"/>
                </a:schemeClr>
              </a:solidFill>
              <a:prstDash val="solid"/>
            </a:ln>
            <a:solidFill>
              <a:schemeClr val="accent1">
                <a:satMod val="280000"/>
                <a:tint val="100000"/>
                <a:alpha val="5700"/>
              </a:schemeClr>
            </a:solidFill>
            <a:effectLst>
              <a:outerShdw blurRad="25000" dist="20000" dir="16020000" algn="tl">
                <a:schemeClr val="accent1">
                  <a:satMod val="200000"/>
                  <a:shade val="1000"/>
                  <a:alpha val="60000"/>
                </a:schemeClr>
              </a:outerShdw>
            </a:effectLst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87"/>
  <sheetViews>
    <sheetView showGridLines="0" showRowColHeaders="0" tabSelected="1" zoomScaleNormal="100" zoomScaleSheetLayoutView="100" workbookViewId="0">
      <selection activeCell="AA8" sqref="AA8"/>
    </sheetView>
  </sheetViews>
  <sheetFormatPr defaultColWidth="10.85546875" defaultRowHeight="15" zeroHeight="1" x14ac:dyDescent="0.25"/>
  <cols>
    <col min="1" max="1" width="1.7109375" customWidth="1"/>
    <col min="2" max="2" width="20.140625" customWidth="1"/>
    <col min="3" max="7" width="8.7109375" customWidth="1"/>
    <col min="8" max="9" width="8.7109375" style="9" customWidth="1"/>
    <col min="10" max="10" width="8.7109375" style="39" customWidth="1"/>
    <col min="11" max="11" width="8.7109375" style="9" customWidth="1"/>
    <col min="12" max="12" width="2.85546875" customWidth="1"/>
    <col min="13" max="13" width="0.140625" customWidth="1"/>
    <col min="15" max="15" width="0" hidden="1" customWidth="1"/>
    <col min="16" max="16" width="12.7109375" customWidth="1"/>
    <col min="17" max="17" width="14.140625" customWidth="1"/>
    <col min="18" max="21" width="12.7109375" style="56" customWidth="1"/>
    <col min="22" max="22" width="15.7109375" style="56" customWidth="1"/>
    <col min="23" max="25" width="12.7109375" customWidth="1"/>
  </cols>
  <sheetData>
    <row r="1" spans="2:26" s="56" customFormat="1" x14ac:dyDescent="0.25"/>
    <row r="2" spans="2:26" ht="23.25" x14ac:dyDescent="0.3">
      <c r="Q2" s="12"/>
      <c r="R2" s="12"/>
      <c r="S2" s="12"/>
      <c r="T2" s="12"/>
      <c r="U2" s="12"/>
      <c r="V2" s="12"/>
      <c r="W2" s="12"/>
      <c r="X2" s="12"/>
      <c r="Y2" s="5"/>
    </row>
    <row r="3" spans="2:26" s="9" customFormat="1" ht="23.25" x14ac:dyDescent="0.3">
      <c r="G3" s="21"/>
      <c r="H3" s="21"/>
      <c r="I3" s="21"/>
      <c r="J3" s="21"/>
      <c r="K3" s="21"/>
      <c r="L3" s="21"/>
      <c r="M3" s="21"/>
      <c r="N3" s="21"/>
      <c r="O3" s="21"/>
      <c r="P3" s="21"/>
      <c r="Q3" s="25"/>
      <c r="R3" s="25"/>
      <c r="S3" s="25"/>
      <c r="T3" s="25"/>
      <c r="U3" s="25"/>
      <c r="V3" s="25"/>
      <c r="W3" s="25"/>
      <c r="X3" s="12"/>
      <c r="Y3" s="5"/>
    </row>
    <row r="4" spans="2:26" ht="23.25" x14ac:dyDescent="0.25">
      <c r="G4" s="21"/>
      <c r="H4" s="21"/>
      <c r="I4" s="21"/>
      <c r="J4" s="21"/>
      <c r="K4" s="21"/>
      <c r="L4" s="21"/>
      <c r="M4" s="21"/>
      <c r="N4" s="21"/>
      <c r="O4" s="21"/>
      <c r="P4" s="21"/>
      <c r="Q4" s="25"/>
      <c r="R4" s="25"/>
      <c r="S4" s="25"/>
      <c r="T4" s="25"/>
      <c r="U4" s="25"/>
      <c r="V4" s="25"/>
      <c r="W4" s="25"/>
      <c r="X4" s="12"/>
      <c r="Y4" s="4"/>
    </row>
    <row r="5" spans="2:26" ht="24.95" customHeight="1" x14ac:dyDescent="0.3">
      <c r="Q5" s="2"/>
      <c r="R5" s="2"/>
      <c r="S5" s="2"/>
      <c r="T5" s="2"/>
      <c r="U5" s="2"/>
      <c r="V5" s="2"/>
      <c r="X5" s="89"/>
      <c r="Y5" s="89"/>
      <c r="Z5" s="5"/>
    </row>
    <row r="6" spans="2:26" ht="5.25" customHeight="1" x14ac:dyDescent="0.25">
      <c r="Z6" s="4"/>
    </row>
    <row r="7" spans="2:26" ht="15.75" hidden="1" x14ac:dyDescent="0.25">
      <c r="N7" s="3" t="s">
        <v>17</v>
      </c>
      <c r="O7" s="3" t="s">
        <v>1</v>
      </c>
      <c r="P7" s="3" t="str">
        <f ca="1">" Distribuídos em "&amp;Ano</f>
        <v xml:space="preserve"> Distribuídos em 2018</v>
      </c>
      <c r="Q7" s="3" t="str">
        <f ca="1">" Julgados em " &amp; Ano</f>
        <v xml:space="preserve"> Julgados em 2018</v>
      </c>
      <c r="R7" s="3"/>
      <c r="S7" s="3"/>
      <c r="T7" s="3"/>
      <c r="U7" s="3"/>
      <c r="V7" s="3"/>
      <c r="W7" s="3" t="str">
        <f ca="1" xml:space="preserve"> " Tramitação Ajustada em " &amp; Ano</f>
        <v xml:space="preserve"> Tramitação Ajustada em 2018</v>
      </c>
      <c r="X7" s="3" t="str">
        <f ca="1">" Sobrestado em " &amp; Ano</f>
        <v xml:space="preserve"> Sobrestado em 2018</v>
      </c>
      <c r="Y7" s="3" t="str">
        <f ca="1" xml:space="preserve"> " Tramitação Geral em " &amp; Ano</f>
        <v xml:space="preserve"> Tramitação Geral em 2018</v>
      </c>
      <c r="Z7" s="6"/>
    </row>
    <row r="8" spans="2:26" ht="50.1" customHeight="1" x14ac:dyDescent="0.25">
      <c r="N8" s="26" t="s">
        <v>1</v>
      </c>
      <c r="O8" s="27"/>
      <c r="P8" s="27" t="s">
        <v>13</v>
      </c>
      <c r="Q8" s="27" t="s">
        <v>83</v>
      </c>
      <c r="R8" s="27" t="s">
        <v>4</v>
      </c>
      <c r="S8" s="27" t="s">
        <v>36</v>
      </c>
      <c r="T8" s="27" t="s">
        <v>99</v>
      </c>
      <c r="U8" s="27" t="s">
        <v>82</v>
      </c>
      <c r="V8" s="27" t="s">
        <v>84</v>
      </c>
      <c r="W8" s="27" t="s">
        <v>67</v>
      </c>
      <c r="X8" s="27" t="s">
        <v>14</v>
      </c>
      <c r="Y8" s="28" t="s">
        <v>16</v>
      </c>
    </row>
    <row r="9" spans="2:26" ht="17.25" customHeight="1" x14ac:dyDescent="0.25">
      <c r="B9" s="22" t="s">
        <v>15</v>
      </c>
      <c r="C9" s="23">
        <v>2010</v>
      </c>
      <c r="D9" s="23">
        <v>2011</v>
      </c>
      <c r="E9" s="23">
        <v>2012</v>
      </c>
      <c r="F9" s="23">
        <v>2013</v>
      </c>
      <c r="G9" s="22">
        <v>2014</v>
      </c>
      <c r="H9" s="22">
        <v>2015</v>
      </c>
      <c r="I9" s="24">
        <v>2016</v>
      </c>
      <c r="J9" s="24">
        <v>2017</v>
      </c>
      <c r="K9" s="24">
        <v>2018</v>
      </c>
      <c r="N9" s="30">
        <f ca="1">DATE(Ano,1,1)</f>
        <v>43101</v>
      </c>
      <c r="O9" s="31">
        <v>1</v>
      </c>
      <c r="P9" s="32">
        <f ca="1">IF(Auxiliar!C5=0,NA(),Auxiliar!C5)</f>
        <v>7130</v>
      </c>
      <c r="Q9" s="32">
        <f ca="1">IF(Auxiliar!D5=0,NA(),Auxiliar!D5)</f>
        <v>743</v>
      </c>
      <c r="R9" s="32">
        <f ca="1">IF(Auxiliar!E5=0,NA(),Auxiliar!E5)</f>
        <v>2556</v>
      </c>
      <c r="S9" s="32">
        <f ca="1">IF(Auxiliar!F5=0,NA(),Auxiliar!F5)</f>
        <v>1598</v>
      </c>
      <c r="T9" s="32">
        <f ca="1">IF(Auxiliar!G5=0,NA(),Auxiliar!G5)</f>
        <v>1545</v>
      </c>
      <c r="U9" s="32">
        <f ca="1">IF(Auxiliar!H5=0,NA(),Auxiliar!H5)</f>
        <v>5699</v>
      </c>
      <c r="V9" s="32">
        <f ca="1">IF(Auxiliar!I5=0,NA(),Auxiliar!I5)</f>
        <v>7184</v>
      </c>
      <c r="W9" s="32">
        <f ca="1">IF(Auxiliar!J5=0,NA(),Auxiliar!J5)</f>
        <v>349067</v>
      </c>
      <c r="X9" s="32">
        <f ca="1">IF(Auxiliar!K5=0,NA(),Auxiliar!K5)</f>
        <v>80891</v>
      </c>
      <c r="Y9" s="32">
        <f ca="1">IF(Auxiliar!L5=0,NA(),Auxiliar!L5)</f>
        <v>268176</v>
      </c>
      <c r="Z9" s="10"/>
    </row>
    <row r="10" spans="2:26" ht="17.25" customHeight="1" x14ac:dyDescent="0.3">
      <c r="B10" s="15"/>
      <c r="C10" s="20">
        <v>457423</v>
      </c>
      <c r="D10" s="20">
        <v>475702</v>
      </c>
      <c r="E10" s="20">
        <v>459852</v>
      </c>
      <c r="F10" s="20">
        <v>472822</v>
      </c>
      <c r="G10" s="20">
        <v>317293</v>
      </c>
      <c r="H10" s="20">
        <v>369450</v>
      </c>
      <c r="I10" s="20">
        <v>366540</v>
      </c>
      <c r="J10" s="20">
        <v>312949</v>
      </c>
      <c r="K10" s="20">
        <v>238771</v>
      </c>
      <c r="L10" s="13"/>
      <c r="N10" s="30">
        <f ca="1">EDATE(N9,1)</f>
        <v>43132</v>
      </c>
      <c r="O10" s="31">
        <v>2</v>
      </c>
      <c r="P10" s="32">
        <f ca="1">IF(Auxiliar!C6=0,NA(),Auxiliar!C6)</f>
        <v>8128</v>
      </c>
      <c r="Q10" s="32">
        <f ca="1">IF(Auxiliar!D6=0,NA(),Auxiliar!D6)</f>
        <v>925</v>
      </c>
      <c r="R10" s="32">
        <f ca="1">IF(Auxiliar!E6=0,NA(),Auxiliar!E6)</f>
        <v>10306</v>
      </c>
      <c r="S10" s="32">
        <f ca="1">IF(Auxiliar!F6=0,NA(),Auxiliar!F6)</f>
        <v>2738</v>
      </c>
      <c r="T10" s="32">
        <f ca="1">IF(Auxiliar!G6=0,NA(),Auxiliar!G6)</f>
        <v>5842</v>
      </c>
      <c r="U10" s="32">
        <f ca="1">IF(Auxiliar!H6=0,NA(),Auxiliar!H6)</f>
        <v>18886</v>
      </c>
      <c r="V10" s="32">
        <f ca="1">IF(Auxiliar!I6=0,NA(),Auxiliar!I6)</f>
        <v>7173</v>
      </c>
      <c r="W10" s="32">
        <f ca="1">IF(Auxiliar!J6=0,NA(),Auxiliar!J6)</f>
        <v>348606</v>
      </c>
      <c r="X10" s="32">
        <f ca="1">IF(Auxiliar!K6=0,NA(),Auxiliar!K6)</f>
        <v>80507</v>
      </c>
      <c r="Y10" s="32">
        <f ca="1">IF(Auxiliar!L6=0,NA(),Auxiliar!L6)</f>
        <v>268099</v>
      </c>
      <c r="Z10" s="11"/>
    </row>
    <row r="11" spans="2:26" ht="17.25" customHeight="1" x14ac:dyDescent="0.3">
      <c r="B11" s="15"/>
      <c r="C11" s="20">
        <v>0</v>
      </c>
      <c r="D11" s="20">
        <v>0</v>
      </c>
      <c r="E11" s="20">
        <v>0</v>
      </c>
      <c r="F11" s="20">
        <v>0</v>
      </c>
      <c r="G11" s="20">
        <v>0</v>
      </c>
      <c r="H11" s="20">
        <v>156</v>
      </c>
      <c r="I11" s="20">
        <v>5855</v>
      </c>
      <c r="J11" s="20">
        <v>35455</v>
      </c>
      <c r="K11" s="20">
        <v>91877</v>
      </c>
      <c r="L11" s="13"/>
      <c r="N11" s="30">
        <f t="shared" ref="N11:N20" ca="1" si="0">EDATE(N10,1)</f>
        <v>43160</v>
      </c>
      <c r="O11" s="31">
        <v>3</v>
      </c>
      <c r="P11" s="32">
        <f ca="1">IF(Auxiliar!C7=0,NA(),Auxiliar!C7)</f>
        <v>9597</v>
      </c>
      <c r="Q11" s="32">
        <f ca="1">IF(Auxiliar!D7=0,NA(),Auxiliar!D7)</f>
        <v>2042</v>
      </c>
      <c r="R11" s="32">
        <f ca="1">IF(Auxiliar!E7=0,NA(),Auxiliar!E7)</f>
        <v>8423</v>
      </c>
      <c r="S11" s="32">
        <f ca="1">IF(Auxiliar!F7=0,NA(),Auxiliar!F7)</f>
        <v>2231</v>
      </c>
      <c r="T11" s="32">
        <f ca="1">IF(Auxiliar!G7=0,NA(),Auxiliar!G7)</f>
        <v>3927</v>
      </c>
      <c r="U11" s="32">
        <f ca="1">IF(Auxiliar!H7=0,NA(),Auxiliar!H7)</f>
        <v>14581</v>
      </c>
      <c r="V11" s="32">
        <f ca="1">IF(Auxiliar!I7=0,NA(),Auxiliar!I7)</f>
        <v>10596</v>
      </c>
      <c r="W11" s="32">
        <f ca="1">IF(Auxiliar!J7=0,NA(),Auxiliar!J7)</f>
        <v>345784</v>
      </c>
      <c r="X11" s="32">
        <f ca="1">IF(Auxiliar!K7=0,NA(),Auxiliar!K7)</f>
        <v>80702</v>
      </c>
      <c r="Y11" s="32">
        <f ca="1">IF(Auxiliar!L7=0,NA(),Auxiliar!L7)</f>
        <v>265082</v>
      </c>
      <c r="Z11" s="7"/>
    </row>
    <row r="12" spans="2:26" ht="17.25" customHeight="1" x14ac:dyDescent="0.3">
      <c r="B12" s="15"/>
      <c r="C12" s="20">
        <v>457423</v>
      </c>
      <c r="D12" s="20">
        <v>475702</v>
      </c>
      <c r="E12" s="20">
        <v>459852</v>
      </c>
      <c r="F12" s="20">
        <v>472822</v>
      </c>
      <c r="G12" s="20">
        <v>317293</v>
      </c>
      <c r="H12" s="34">
        <v>369606</v>
      </c>
      <c r="I12" s="34">
        <v>372395</v>
      </c>
      <c r="J12" s="34">
        <v>348404</v>
      </c>
      <c r="K12" s="34">
        <f>K10+K11</f>
        <v>330648</v>
      </c>
      <c r="L12" s="13"/>
      <c r="N12" s="30">
        <f t="shared" ca="1" si="0"/>
        <v>43191</v>
      </c>
      <c r="O12" s="31">
        <v>4</v>
      </c>
      <c r="P12" s="32">
        <f ca="1">IF(Auxiliar!C8=0,NA(),Auxiliar!C8)</f>
        <v>9286</v>
      </c>
      <c r="Q12" s="32">
        <f ca="1">IF(Auxiliar!D8=0,NA(),Auxiliar!D8)</f>
        <v>1639</v>
      </c>
      <c r="R12" s="32">
        <f ca="1">IF(Auxiliar!E8=0,NA(),Auxiliar!E8)</f>
        <v>10388</v>
      </c>
      <c r="S12" s="32">
        <f ca="1">IF(Auxiliar!F8=0,NA(),Auxiliar!F8)</f>
        <v>2368</v>
      </c>
      <c r="T12" s="32">
        <f ca="1">IF(Auxiliar!G8=0,NA(),Auxiliar!G8)</f>
        <v>6458</v>
      </c>
      <c r="U12" s="32">
        <f ca="1">IF(Auxiliar!H8=0,NA(),Auxiliar!H8)</f>
        <v>19214</v>
      </c>
      <c r="V12" s="32">
        <f ca="1">IF(Auxiliar!I8=0,NA(),Auxiliar!I8)</f>
        <v>8234</v>
      </c>
      <c r="W12" s="32">
        <f ca="1">IF(Auxiliar!J8=0,NA(),Auxiliar!J8)</f>
        <v>343883</v>
      </c>
      <c r="X12" s="32">
        <f ca="1">IF(Auxiliar!K8=0,NA(),Auxiliar!K8)</f>
        <v>78626</v>
      </c>
      <c r="Y12" s="32">
        <f ca="1">IF(Auxiliar!L8=0,NA(),Auxiliar!L8)</f>
        <v>265257</v>
      </c>
      <c r="Z12" s="7"/>
    </row>
    <row r="13" spans="2:26" ht="17.25" customHeight="1" x14ac:dyDescent="0.25">
      <c r="L13" s="13"/>
      <c r="N13" s="30">
        <f t="shared" ca="1" si="0"/>
        <v>43221</v>
      </c>
      <c r="O13" s="31">
        <v>5</v>
      </c>
      <c r="P13" s="32">
        <f ca="1">IF(Auxiliar!C9=0,NA(),Auxiliar!C9)</f>
        <v>8422</v>
      </c>
      <c r="Q13" s="32">
        <f ca="1">IF(Auxiliar!D9=0,NA(),Auxiliar!D9)</f>
        <v>2331</v>
      </c>
      <c r="R13" s="32">
        <f ca="1">IF(Auxiliar!E9=0,NA(),Auxiliar!E9)</f>
        <v>8500</v>
      </c>
      <c r="S13" s="32">
        <f ca="1">IF(Auxiliar!F9=0,NA(),Auxiliar!F9)</f>
        <v>2094</v>
      </c>
      <c r="T13" s="32">
        <f ca="1">IF(Auxiliar!G9=0,NA(),Auxiliar!G9)</f>
        <v>4532</v>
      </c>
      <c r="U13" s="32">
        <f ca="1">IF(Auxiliar!H9=0,NA(),Auxiliar!H9)</f>
        <v>15126</v>
      </c>
      <c r="V13" s="32">
        <f ca="1">IF(Auxiliar!I9=0,NA(),Auxiliar!I9)</f>
        <v>10880</v>
      </c>
      <c r="W13" s="32">
        <f ca="1">IF(Auxiliar!J9=0,NA(),Auxiliar!J9)</f>
        <v>338531</v>
      </c>
      <c r="X13" s="32">
        <f ca="1">IF(Auxiliar!K9=0,NA(),Auxiliar!K9)</f>
        <v>77309</v>
      </c>
      <c r="Y13" s="32">
        <f ca="1">IF(Auxiliar!L9=0,NA(),Auxiliar!L9)</f>
        <v>261222</v>
      </c>
      <c r="Z13" s="7"/>
    </row>
    <row r="14" spans="2:26" ht="17.25" customHeight="1" x14ac:dyDescent="0.25">
      <c r="B14" s="33"/>
      <c r="C14" s="33"/>
      <c r="D14" s="33"/>
      <c r="E14" s="33"/>
      <c r="F14" s="33"/>
      <c r="G14" s="33"/>
      <c r="L14" s="13"/>
      <c r="N14" s="30">
        <f t="shared" ca="1" si="0"/>
        <v>43252</v>
      </c>
      <c r="O14" s="31">
        <v>6</v>
      </c>
      <c r="P14" s="32">
        <f ca="1">IF(Auxiliar!C10=0,NA(),Auxiliar!C10)</f>
        <v>8604</v>
      </c>
      <c r="Q14" s="32">
        <f ca="1">IF(Auxiliar!D10=0,NA(),Auxiliar!D10)</f>
        <v>2185</v>
      </c>
      <c r="R14" s="32">
        <f ca="1">IF(Auxiliar!E10=0,NA(),Auxiliar!E10)</f>
        <v>9829</v>
      </c>
      <c r="S14" s="32">
        <f ca="1">IF(Auxiliar!F10=0,NA(),Auxiliar!F10)</f>
        <v>1924</v>
      </c>
      <c r="T14" s="32">
        <f ca="1">IF(Auxiliar!G10=0,NA(),Auxiliar!G10)</f>
        <v>5470</v>
      </c>
      <c r="U14" s="32">
        <f ca="1">IF(Auxiliar!H10=0,NA(),Auxiliar!H10)</f>
        <v>17223</v>
      </c>
      <c r="V14" s="32">
        <f ca="1">IF(Auxiliar!I10=0,NA(),Auxiliar!I10)</f>
        <v>7454</v>
      </c>
      <c r="W14" s="32">
        <f ca="1">IF(Auxiliar!J10=0,NA(),Auxiliar!J10)</f>
        <v>342968</v>
      </c>
      <c r="X14" s="32">
        <f ca="1">IF(Auxiliar!K10=0,NA(),Auxiliar!K10)</f>
        <v>78430</v>
      </c>
      <c r="Y14" s="32">
        <f ca="1">IF(Auxiliar!L10=0,NA(),Auxiliar!L10)</f>
        <v>264538</v>
      </c>
      <c r="Z14" s="7"/>
    </row>
    <row r="15" spans="2:26" ht="17.25" customHeight="1" x14ac:dyDescent="0.25">
      <c r="B15" s="33"/>
      <c r="C15" s="33"/>
      <c r="D15" s="33"/>
      <c r="E15" s="33"/>
      <c r="F15" s="33"/>
      <c r="G15" s="33"/>
      <c r="L15" s="13"/>
      <c r="N15" s="30">
        <f t="shared" ca="1" si="0"/>
        <v>43282</v>
      </c>
      <c r="O15" s="31">
        <v>7</v>
      </c>
      <c r="P15" s="32">
        <f ca="1">IF(Auxiliar!C11=0,NA(),Auxiliar!C11)</f>
        <v>9743</v>
      </c>
      <c r="Q15" s="32">
        <f ca="1">IF(Auxiliar!D11=0,NA(),Auxiliar!D11)</f>
        <v>1917</v>
      </c>
      <c r="R15" s="32">
        <f ca="1">IF(Auxiliar!E11=0,NA(),Auxiliar!E11)</f>
        <v>6508</v>
      </c>
      <c r="S15" s="32">
        <f ca="1">IF(Auxiliar!F11=0,NA(),Auxiliar!F11)</f>
        <v>1859</v>
      </c>
      <c r="T15" s="32">
        <f ca="1">IF(Auxiliar!G11=0,NA(),Auxiliar!G11)</f>
        <v>5249</v>
      </c>
      <c r="U15" s="32">
        <f ca="1">IF(Auxiliar!H11=0,NA(),Auxiliar!H11)</f>
        <v>13616</v>
      </c>
      <c r="V15" s="32">
        <f ca="1">IF(Auxiliar!I11=0,NA(),Auxiliar!I11)</f>
        <v>9036</v>
      </c>
      <c r="W15" s="32">
        <f ca="1">IF(Auxiliar!J11=0,NA(),Auxiliar!J11)</f>
        <v>350902</v>
      </c>
      <c r="X15" s="32">
        <f ca="1">IF(Auxiliar!K11=0,NA(),Auxiliar!K11)</f>
        <v>79280</v>
      </c>
      <c r="Y15" s="32">
        <f ca="1">IF(Auxiliar!L11=0,NA(),Auxiliar!L11)</f>
        <v>271549</v>
      </c>
      <c r="Z15" s="7"/>
    </row>
    <row r="16" spans="2:26" ht="17.25" customHeight="1" x14ac:dyDescent="0.25">
      <c r="B16" s="33"/>
      <c r="C16" s="33"/>
      <c r="D16" s="33"/>
      <c r="E16" s="33"/>
      <c r="F16" s="33"/>
      <c r="G16" s="33"/>
      <c r="L16" s="13"/>
      <c r="N16" s="30">
        <f t="shared" ca="1" si="0"/>
        <v>43313</v>
      </c>
      <c r="O16" s="31">
        <v>8</v>
      </c>
      <c r="P16" s="32">
        <f ca="1">IF(Auxiliar!C12=0,NA(),Auxiliar!C12)</f>
        <v>16285</v>
      </c>
      <c r="Q16" s="32">
        <f ca="1">IF(Auxiliar!D12=0,NA(),Auxiliar!D12)</f>
        <v>2638</v>
      </c>
      <c r="R16" s="32">
        <f ca="1">IF(Auxiliar!E12=0,NA(),Auxiliar!E12)</f>
        <v>9355</v>
      </c>
      <c r="S16" s="32">
        <f ca="1">IF(Auxiliar!F12=0,NA(),Auxiliar!F12)</f>
        <v>3012</v>
      </c>
      <c r="T16" s="32">
        <f ca="1">IF(Auxiliar!G12=0,NA(),Auxiliar!G12)</f>
        <v>8388</v>
      </c>
      <c r="U16" s="32">
        <f ca="1">IF(Auxiliar!H12=0,NA(),Auxiliar!H12)</f>
        <v>20755</v>
      </c>
      <c r="V16" s="32">
        <f ca="1">IF(Auxiliar!I12=0,NA(),Auxiliar!I12)</f>
        <v>10998</v>
      </c>
      <c r="W16" s="32">
        <f ca="1">IF(Auxiliar!J12=0,NA(),Auxiliar!J12)</f>
        <v>351592</v>
      </c>
      <c r="X16" s="32">
        <f ca="1">IF(Auxiliar!K12=0,NA(),Auxiliar!K12)</f>
        <v>80005</v>
      </c>
      <c r="Y16" s="32">
        <f ca="1">IF(Auxiliar!L12=0,NA(),Auxiliar!L12)</f>
        <v>271402</v>
      </c>
      <c r="Z16" s="7"/>
    </row>
    <row r="17" spans="2:26" ht="17.25" customHeight="1" x14ac:dyDescent="0.3">
      <c r="B17" s="35"/>
      <c r="C17" s="19"/>
      <c r="D17" s="19"/>
      <c r="E17" s="19"/>
      <c r="F17" s="19"/>
      <c r="G17" s="19"/>
      <c r="H17" s="19"/>
      <c r="I17" s="19"/>
      <c r="J17" s="19"/>
      <c r="K17" s="19"/>
      <c r="L17" s="13"/>
      <c r="N17" s="30">
        <f t="shared" ca="1" si="0"/>
        <v>43344</v>
      </c>
      <c r="O17" s="31">
        <v>9</v>
      </c>
      <c r="P17" s="32">
        <f ca="1">IF(Auxiliar!C13=0,NA(),Auxiliar!C13)</f>
        <v>11154</v>
      </c>
      <c r="Q17" s="32">
        <f ca="1">IF(Auxiliar!D13=0,NA(),Auxiliar!D13)</f>
        <v>2102</v>
      </c>
      <c r="R17" s="32">
        <f ca="1">IF(Auxiliar!E13=0,NA(),Auxiliar!E13)</f>
        <v>8716</v>
      </c>
      <c r="S17" s="32">
        <f ca="1">IF(Auxiliar!F13=0,NA(),Auxiliar!F13)</f>
        <v>2767</v>
      </c>
      <c r="T17" s="32">
        <f ca="1">IF(Auxiliar!G13=0,NA(),Auxiliar!G13)</f>
        <v>5692</v>
      </c>
      <c r="U17" s="32">
        <f ca="1">IF(Auxiliar!H13=0,NA(),Auxiliar!H13)</f>
        <v>17175</v>
      </c>
      <c r="V17" s="32">
        <f ca="1">IF(Auxiliar!I13=0,NA(),Auxiliar!I13)</f>
        <v>8183</v>
      </c>
      <c r="W17" s="32">
        <f ca="1">IF(Auxiliar!J13=0,NA(),Auxiliar!J13)</f>
        <v>340169</v>
      </c>
      <c r="X17" s="32">
        <f ca="1">IF(Auxiliar!K13=0,NA(),Auxiliar!K13)</f>
        <v>78996</v>
      </c>
      <c r="Y17" s="32">
        <f ca="1">IF(Auxiliar!L13=0,NA(),Auxiliar!L13)</f>
        <v>261173</v>
      </c>
      <c r="Z17" s="7"/>
    </row>
    <row r="18" spans="2:26" ht="17.25" customHeight="1" x14ac:dyDescent="0.3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3"/>
      <c r="N18" s="30">
        <f t="shared" ca="1" si="0"/>
        <v>43374</v>
      </c>
      <c r="O18" s="31">
        <v>10</v>
      </c>
      <c r="P18" s="32">
        <f ca="1">IF(Auxiliar!C14=0,NA(),Auxiliar!C14)</f>
        <v>11447</v>
      </c>
      <c r="Q18" s="32">
        <f ca="1">IF(Auxiliar!D14=0,NA(),Auxiliar!D14)</f>
        <v>2788</v>
      </c>
      <c r="R18" s="32">
        <f ca="1">IF(Auxiliar!E14=0,NA(),Auxiliar!E14)</f>
        <v>9440</v>
      </c>
      <c r="S18" s="32">
        <f ca="1">IF(Auxiliar!F14=0,NA(),Auxiliar!F14)</f>
        <v>3156</v>
      </c>
      <c r="T18" s="32">
        <f ca="1">IF(Auxiliar!G14=0,NA(),Auxiliar!G14)</f>
        <v>5555</v>
      </c>
      <c r="U18" s="32">
        <f ca="1">IF(Auxiliar!H14=0,NA(),Auxiliar!H14)</f>
        <v>18151</v>
      </c>
      <c r="V18" s="32">
        <f ca="1">IF(Auxiliar!I14=0,NA(),Auxiliar!I14)</f>
        <v>8994</v>
      </c>
      <c r="W18" s="32">
        <f ca="1">IF(Auxiliar!J14=0,NA(),Auxiliar!J14)</f>
        <v>340323</v>
      </c>
      <c r="X18" s="32">
        <f ca="1">IF(Auxiliar!K14=0,NA(),Auxiliar!K14)</f>
        <v>79580</v>
      </c>
      <c r="Y18" s="32">
        <f ca="1">IF(Auxiliar!L14=0,NA(),Auxiliar!L14)</f>
        <v>260743</v>
      </c>
      <c r="Z18" s="7"/>
    </row>
    <row r="19" spans="2:26" ht="17.25" customHeight="1" x14ac:dyDescent="0.3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3"/>
      <c r="N19" s="30">
        <f t="shared" ca="1" si="0"/>
        <v>43405</v>
      </c>
      <c r="O19" s="31">
        <v>11</v>
      </c>
      <c r="P19" s="32">
        <f ca="1">IF(Auxiliar!C15=0,NA(),Auxiliar!C15)</f>
        <v>9252</v>
      </c>
      <c r="Q19" s="32">
        <f ca="1">IF(Auxiliar!D15=0,NA(),Auxiliar!D15)</f>
        <v>2108</v>
      </c>
      <c r="R19" s="32">
        <f ca="1">IF(Auxiliar!E15=0,NA(),Auxiliar!E15)</f>
        <v>8320</v>
      </c>
      <c r="S19" s="32">
        <f ca="1">IF(Auxiliar!F15=0,NA(),Auxiliar!F15)</f>
        <v>2745</v>
      </c>
      <c r="T19" s="32">
        <f ca="1">IF(Auxiliar!G15=0,NA(),Auxiliar!G15)</f>
        <v>4327</v>
      </c>
      <c r="U19" s="32">
        <f ca="1">IF(Auxiliar!H15=0,NA(),Auxiliar!H15)</f>
        <v>15392</v>
      </c>
      <c r="V19" s="32">
        <f ca="1">IF(Auxiliar!I15=0,NA(),Auxiliar!I15)</f>
        <v>7435</v>
      </c>
      <c r="W19" s="32">
        <f ca="1">IF(Auxiliar!J15=0,NA(),Auxiliar!J15)</f>
        <v>336166</v>
      </c>
      <c r="X19" s="32">
        <f ca="1">IF(Auxiliar!K15=0,NA(),Auxiliar!K15)</f>
        <v>79734</v>
      </c>
      <c r="Y19" s="32">
        <f ca="1">IF(Auxiliar!L15=0,NA(),Auxiliar!L15)</f>
        <v>256432</v>
      </c>
      <c r="Z19" s="7"/>
    </row>
    <row r="20" spans="2:26" ht="17.25" customHeight="1" x14ac:dyDescent="0.3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3"/>
      <c r="N20" s="30">
        <f t="shared" ca="1" si="0"/>
        <v>43435</v>
      </c>
      <c r="O20" s="31">
        <v>12</v>
      </c>
      <c r="P20" s="32">
        <f ca="1">IF(Auxiliar!C16=0,NA(),Auxiliar!C16)</f>
        <v>10450</v>
      </c>
      <c r="Q20" s="32">
        <f ca="1">IF(Auxiliar!D16=0,NA(),Auxiliar!D16)</f>
        <v>1188</v>
      </c>
      <c r="R20" s="32">
        <f ca="1">IF(Auxiliar!E16=0,NA(),Auxiliar!E16)</f>
        <v>6083</v>
      </c>
      <c r="S20" s="32">
        <f ca="1">IF(Auxiliar!F16=0,NA(),Auxiliar!F16)</f>
        <v>2162</v>
      </c>
      <c r="T20" s="32">
        <f ca="1">IF(Auxiliar!G16=0,NA(),Auxiliar!G16)</f>
        <v>2960</v>
      </c>
      <c r="U20" s="32">
        <f ca="1">IF(Auxiliar!H16=0,NA(),Auxiliar!H16)</f>
        <v>11205</v>
      </c>
      <c r="V20" s="32">
        <f ca="1">IF(Auxiliar!I16=0,NA(),Auxiliar!I16)</f>
        <v>7200</v>
      </c>
      <c r="W20" s="32">
        <f ca="1">IF(Auxiliar!J16=0,NA(),Auxiliar!J16)</f>
        <v>330648</v>
      </c>
      <c r="X20" s="32">
        <f ca="1">IF(Auxiliar!K16=0,NA(),Auxiliar!K16)</f>
        <v>80557</v>
      </c>
      <c r="Y20" s="32">
        <f ca="1">IF(Auxiliar!L16=0,NA(),Auxiliar!L16)</f>
        <v>250091</v>
      </c>
      <c r="Z20" s="7"/>
    </row>
    <row r="21" spans="2:26" ht="18.75" x14ac:dyDescent="0.3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3"/>
      <c r="N21" s="16" t="s">
        <v>18</v>
      </c>
      <c r="O21" s="17"/>
      <c r="P21" s="29">
        <f ca="1">SUM(Auxiliar!C5:C16)</f>
        <v>119498</v>
      </c>
      <c r="Q21" s="29">
        <f ca="1">SUM(Auxiliar!D5:D16)</f>
        <v>22606</v>
      </c>
      <c r="R21" s="29">
        <f ca="1">SUM(Auxiliar!E5:E16)</f>
        <v>98424</v>
      </c>
      <c r="S21" s="29">
        <f ca="1">SUM(Auxiliar!F5:F16)</f>
        <v>28654</v>
      </c>
      <c r="T21" s="29">
        <f ca="1">SUM(Auxiliar!G5:G16)</f>
        <v>59945</v>
      </c>
      <c r="U21" s="29">
        <f ca="1">SUM(Auxiliar!H5:H16)</f>
        <v>187023</v>
      </c>
      <c r="V21" s="29">
        <f ca="1">SUM(Auxiliar!I5:I16)</f>
        <v>103367</v>
      </c>
      <c r="W21" s="29"/>
      <c r="X21" s="29"/>
      <c r="Y21" s="29"/>
      <c r="Z21" s="7"/>
    </row>
    <row r="22" spans="2:26" ht="9.9499999999999993" customHeight="1" x14ac:dyDescent="0.3"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3"/>
      <c r="N22" s="38"/>
      <c r="O22" s="1"/>
      <c r="P22" s="1"/>
      <c r="Q22" s="1"/>
      <c r="R22" s="64"/>
      <c r="S22" s="64"/>
      <c r="T22" s="64"/>
      <c r="U22" s="64"/>
      <c r="V22" s="14"/>
      <c r="W22" s="1"/>
      <c r="X22" s="1"/>
      <c r="Y22" s="1"/>
      <c r="Z22" s="7"/>
    </row>
    <row r="23" spans="2:26" s="9" customFormat="1" ht="12" customHeight="1" x14ac:dyDescent="0.3"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3"/>
      <c r="N23" s="37" t="s">
        <v>86</v>
      </c>
      <c r="O23" s="14"/>
      <c r="P23" s="14"/>
      <c r="Q23" s="14"/>
      <c r="R23" s="14"/>
      <c r="S23" s="14"/>
      <c r="T23" s="14"/>
      <c r="U23" s="59"/>
      <c r="V23" s="14"/>
      <c r="W23" s="14"/>
      <c r="X23" s="14"/>
      <c r="Y23" s="14"/>
      <c r="Z23" s="7"/>
    </row>
    <row r="24" spans="2:26" s="9" customFormat="1" ht="12" customHeight="1" x14ac:dyDescent="0.3"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3"/>
      <c r="N24" s="37" t="s">
        <v>87</v>
      </c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7"/>
    </row>
    <row r="25" spans="2:26" ht="12" customHeight="1" x14ac:dyDescent="0.3"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3"/>
      <c r="Z25" s="8"/>
    </row>
    <row r="26" spans="2:26" ht="18.75" x14ac:dyDescent="0.3"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3"/>
      <c r="N26" s="1"/>
      <c r="Z26" s="1"/>
    </row>
    <row r="27" spans="2:26" ht="18.75" x14ac:dyDescent="0.3"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3"/>
      <c r="N27" s="1"/>
    </row>
    <row r="28" spans="2:26" ht="18.75" x14ac:dyDescent="0.3">
      <c r="B28" s="14"/>
      <c r="C28" s="14"/>
      <c r="D28" s="14"/>
      <c r="E28" s="14"/>
      <c r="F28" s="14"/>
      <c r="G28" s="14"/>
      <c r="H28" s="14"/>
      <c r="I28" s="14"/>
      <c r="J28" s="14"/>
      <c r="K28" s="14"/>
      <c r="N28" s="1"/>
    </row>
    <row r="29" spans="2:26" ht="18.75" x14ac:dyDescent="0.3">
      <c r="B29" s="14"/>
      <c r="C29" s="14"/>
      <c r="D29" s="14"/>
      <c r="E29" s="14"/>
      <c r="F29" s="14"/>
      <c r="G29" s="14"/>
      <c r="H29" s="14"/>
      <c r="I29" s="14"/>
      <c r="J29" s="14"/>
      <c r="K29" s="14"/>
      <c r="N29" s="1"/>
      <c r="O29" s="1"/>
      <c r="P29" s="1"/>
      <c r="Q29" s="1"/>
      <c r="R29" s="14"/>
      <c r="S29" s="14"/>
      <c r="T29" s="14"/>
      <c r="U29" s="14"/>
      <c r="V29" s="14"/>
      <c r="W29" s="1"/>
      <c r="X29" s="1"/>
      <c r="Y29" s="1"/>
    </row>
    <row r="30" spans="2:26" ht="18.75" x14ac:dyDescent="0.3">
      <c r="B30" s="14"/>
      <c r="C30" s="14"/>
      <c r="D30" s="14"/>
      <c r="E30" s="14"/>
      <c r="F30" s="14"/>
      <c r="G30" s="14"/>
      <c r="H30" s="14"/>
      <c r="I30" s="14"/>
      <c r="J30" s="14"/>
      <c r="K30" s="14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1"/>
    </row>
    <row r="31" spans="2:26" ht="18.75" x14ac:dyDescent="0.3">
      <c r="B31" s="14"/>
      <c r="C31" s="14"/>
      <c r="D31" s="14"/>
      <c r="E31" s="14"/>
      <c r="F31" s="14"/>
      <c r="G31" s="14"/>
      <c r="H31" s="14"/>
      <c r="I31" s="14"/>
      <c r="J31" s="14"/>
      <c r="K31" s="14"/>
      <c r="Z31" s="1"/>
    </row>
    <row r="32" spans="2:26" ht="15" customHeight="1" x14ac:dyDescent="0.3">
      <c r="B32" s="14"/>
      <c r="C32" s="14"/>
      <c r="D32" s="14"/>
      <c r="E32" s="14"/>
      <c r="F32" s="14"/>
      <c r="G32" s="14"/>
      <c r="H32" s="14"/>
      <c r="I32" s="14"/>
      <c r="J32" s="14"/>
      <c r="K32" s="14"/>
      <c r="Z32" s="1"/>
    </row>
    <row r="33" spans="2:26" ht="18.75" x14ac:dyDescent="0.3">
      <c r="C33" s="14"/>
      <c r="D33" s="14"/>
      <c r="E33" s="14"/>
      <c r="F33" s="14"/>
      <c r="G33" s="14"/>
      <c r="H33" s="14"/>
      <c r="I33" s="14"/>
      <c r="J33" s="14"/>
      <c r="K33" s="14"/>
    </row>
    <row r="34" spans="2:26" ht="18.75" x14ac:dyDescent="0.3">
      <c r="C34" s="14"/>
      <c r="D34" s="14"/>
      <c r="E34" s="14"/>
      <c r="F34" s="14"/>
      <c r="G34" s="14"/>
      <c r="H34" s="14"/>
      <c r="I34" s="14"/>
      <c r="J34" s="14"/>
      <c r="K34" s="14"/>
    </row>
    <row r="35" spans="2:26" x14ac:dyDescent="0.25"/>
    <row r="36" spans="2:26" ht="18.75" x14ac:dyDescent="0.3">
      <c r="N36" s="1"/>
      <c r="O36" s="1"/>
      <c r="P36" s="1"/>
      <c r="Q36" s="1"/>
      <c r="R36" s="14"/>
      <c r="S36" s="14"/>
      <c r="T36" s="14"/>
      <c r="U36" s="14"/>
      <c r="V36" s="14"/>
      <c r="W36" s="1"/>
      <c r="X36" s="1"/>
      <c r="Y36" s="1"/>
    </row>
    <row r="37" spans="2:26" ht="20.100000000000001" customHeight="1" x14ac:dyDescent="0.3">
      <c r="N37" s="1"/>
      <c r="O37" s="1"/>
      <c r="P37" s="1"/>
      <c r="Q37" s="1"/>
      <c r="R37" s="14"/>
      <c r="S37" s="14"/>
      <c r="T37" s="14"/>
      <c r="U37" s="14"/>
      <c r="V37" s="14"/>
      <c r="W37" s="1"/>
      <c r="X37" s="1"/>
      <c r="Y37" s="1"/>
    </row>
    <row r="38" spans="2:26" ht="20.100000000000001" customHeight="1" x14ac:dyDescent="0.3">
      <c r="O38" s="1"/>
      <c r="P38" s="1"/>
      <c r="Q38" s="1"/>
      <c r="R38" s="14"/>
      <c r="S38" s="14"/>
      <c r="T38" s="14"/>
      <c r="U38" s="14"/>
      <c r="V38" s="14"/>
      <c r="W38" s="1"/>
      <c r="X38" s="1"/>
      <c r="Y38" s="1"/>
      <c r="Z38" s="1"/>
    </row>
    <row r="39" spans="2:26" ht="20.100000000000001" customHeight="1" x14ac:dyDescent="0.3">
      <c r="B39" s="36" t="s">
        <v>38</v>
      </c>
      <c r="N39" s="1"/>
      <c r="O39" s="1"/>
      <c r="P39" s="1"/>
      <c r="Q39" s="1"/>
      <c r="R39" s="14"/>
      <c r="S39" s="14"/>
      <c r="T39" s="14"/>
      <c r="U39" s="14"/>
      <c r="V39" s="14"/>
      <c r="W39" s="1"/>
      <c r="X39" s="1"/>
      <c r="Y39" s="1"/>
      <c r="Z39" s="1"/>
    </row>
    <row r="40" spans="2:26" ht="20.100000000000001" customHeight="1" x14ac:dyDescent="0.3">
      <c r="B40" s="18" t="s">
        <v>58</v>
      </c>
      <c r="Z40" s="1"/>
    </row>
    <row r="41" spans="2:26" ht="20.100000000000001" customHeight="1" x14ac:dyDescent="0.3">
      <c r="Z41" s="1"/>
    </row>
    <row r="42" spans="2:26" ht="20.100000000000001" customHeight="1" x14ac:dyDescent="0.25"/>
    <row r="43" spans="2:26" ht="20.100000000000001" customHeight="1" x14ac:dyDescent="0.25"/>
    <row r="44" spans="2:26" ht="20.100000000000001" customHeight="1" x14ac:dyDescent="0.25"/>
    <row r="45" spans="2:26" ht="20.100000000000001" customHeight="1" x14ac:dyDescent="0.25"/>
    <row r="46" spans="2:26" ht="20.100000000000001" customHeight="1" x14ac:dyDescent="0.25"/>
    <row r="47" spans="2:26" ht="20.100000000000001" customHeight="1" x14ac:dyDescent="0.25"/>
    <row r="48" spans="2:26" ht="20.100000000000001" customHeight="1" x14ac:dyDescent="0.25"/>
    <row r="49" spans="1:15" ht="20.100000000000001" customHeight="1" x14ac:dyDescent="0.25"/>
    <row r="50" spans="1:15" ht="20.100000000000001" customHeight="1" x14ac:dyDescent="0.25"/>
    <row r="51" spans="1:15" ht="20.100000000000001" customHeight="1" x14ac:dyDescent="0.25"/>
    <row r="52" spans="1:15" ht="20.100000000000001" customHeight="1" x14ac:dyDescent="0.25"/>
    <row r="53" spans="1:15" ht="15" customHeight="1" x14ac:dyDescent="0.25"/>
    <row r="54" spans="1:15" ht="15" customHeight="1" x14ac:dyDescent="0.3">
      <c r="A54" s="1"/>
    </row>
    <row r="55" spans="1:15" ht="15" customHeight="1" x14ac:dyDescent="0.3">
      <c r="A55" s="1"/>
    </row>
    <row r="56" spans="1:15" ht="15" customHeight="1" x14ac:dyDescent="0.3">
      <c r="A56" s="1"/>
      <c r="N56" s="1"/>
      <c r="O56" s="1"/>
    </row>
    <row r="57" spans="1:15" ht="15" customHeight="1" x14ac:dyDescent="0.3">
      <c r="A57" s="1"/>
      <c r="N57" s="1"/>
      <c r="O57" s="1"/>
    </row>
    <row r="58" spans="1:15" ht="15" customHeight="1" x14ac:dyDescent="0.3">
      <c r="N58" s="1"/>
      <c r="O58" s="1"/>
    </row>
    <row r="59" spans="1:15" ht="15" customHeight="1" x14ac:dyDescent="0.3">
      <c r="N59" s="1"/>
      <c r="O59" s="1"/>
    </row>
    <row r="60" spans="1:15" ht="15" customHeight="1" x14ac:dyDescent="0.3">
      <c r="N60" s="1"/>
      <c r="O60" s="1"/>
    </row>
    <row r="61" spans="1:15" ht="15" customHeight="1" x14ac:dyDescent="0.3">
      <c r="N61" s="1"/>
      <c r="O61" s="1"/>
    </row>
    <row r="62" spans="1:15" ht="15" customHeight="1" x14ac:dyDescent="0.3">
      <c r="N62" s="1"/>
      <c r="O62" s="1"/>
    </row>
    <row r="63" spans="1:15" ht="15" customHeight="1" x14ac:dyDescent="0.3">
      <c r="N63" s="1"/>
      <c r="O63" s="1"/>
    </row>
    <row r="64" spans="1:15" ht="15" customHeight="1" x14ac:dyDescent="0.3">
      <c r="N64" s="1"/>
      <c r="O64" s="1"/>
    </row>
    <row r="65" spans="14:15" ht="15" customHeight="1" x14ac:dyDescent="0.3">
      <c r="N65" s="1"/>
      <c r="O65" s="1"/>
    </row>
    <row r="66" spans="14:15" ht="15" customHeight="1" x14ac:dyDescent="0.3">
      <c r="N66" s="1"/>
      <c r="O66" s="1"/>
    </row>
    <row r="67" spans="14:15" ht="18.75" x14ac:dyDescent="0.3">
      <c r="N67" s="1"/>
      <c r="O67" s="1"/>
    </row>
    <row r="68" spans="14:15" x14ac:dyDescent="0.25"/>
    <row r="69" spans="14:15" x14ac:dyDescent="0.25"/>
    <row r="70" spans="14:15" x14ac:dyDescent="0.25"/>
    <row r="71" spans="14:15" x14ac:dyDescent="0.25"/>
    <row r="72" spans="14:15" x14ac:dyDescent="0.25"/>
    <row r="73" spans="14:15" x14ac:dyDescent="0.25"/>
    <row r="74" spans="14:15" x14ac:dyDescent="0.25"/>
    <row r="75" spans="14:15" x14ac:dyDescent="0.25"/>
    <row r="76" spans="14:15" x14ac:dyDescent="0.25"/>
    <row r="77" spans="14:15" x14ac:dyDescent="0.25"/>
    <row r="78" spans="14:15" x14ac:dyDescent="0.25"/>
    <row r="79" spans="14:15" x14ac:dyDescent="0.25"/>
    <row r="80" spans="14:15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</sheetData>
  <mergeCells count="2">
    <mergeCell ref="N30:X30"/>
    <mergeCell ref="X5:Y5"/>
  </mergeCells>
  <conditionalFormatting sqref="P9:Y20">
    <cfRule type="containsErrors" dxfId="0" priority="2">
      <formula>ISERROR(P9)</formula>
    </cfRule>
  </conditionalFormatting>
  <pageMargins left="0.51181102362204722" right="0.51181102362204722" top="0.78740157480314965" bottom="0.78740157480314965" header="0.31496062992125984" footer="0.31496062992125984"/>
  <pageSetup paperSize="9" scale="55" orientation="landscape" r:id="rId1"/>
  <rowBreaks count="2" manualBreakCount="2">
    <brk id="44" max="18" man="1"/>
    <brk id="53" max="16383" man="1"/>
  </rowBreaks>
  <colBreaks count="1" manualBreakCount="1">
    <brk id="26" min="1" max="79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1" r:id="rId4" name="Drop Down 7">
              <controlPr defaultSize="0" autoLine="0" autoPict="0">
                <anchor moveWithCells="1">
                  <from>
                    <xdr:col>24</xdr:col>
                    <xdr:colOff>0</xdr:colOff>
                    <xdr:row>4</xdr:row>
                    <xdr:rowOff>38100</xdr:rowOff>
                  </from>
                  <to>
                    <xdr:col>24</xdr:col>
                    <xdr:colOff>695325</xdr:colOff>
                    <xdr:row>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5" name="Check Box 14">
              <controlPr defaultSize="0" autoFill="0" autoLine="0" autoPict="0">
                <anchor moveWithCells="1">
                  <from>
                    <xdr:col>1</xdr:col>
                    <xdr:colOff>0</xdr:colOff>
                    <xdr:row>9</xdr:row>
                    <xdr:rowOff>0</xdr:rowOff>
                  </from>
                  <to>
                    <xdr:col>2</xdr:col>
                    <xdr:colOff>38100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6" name="Check Box 15">
              <controlPr defaultSize="0" autoFill="0" autoLine="0" autoPict="0">
                <anchor moveWithCells="1">
                  <from>
                    <xdr:col>1</xdr:col>
                    <xdr:colOff>0</xdr:colOff>
                    <xdr:row>10</xdr:row>
                    <xdr:rowOff>0</xdr:rowOff>
                  </from>
                  <to>
                    <xdr:col>1</xdr:col>
                    <xdr:colOff>1333500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7" name="Check Box 16">
              <controlPr defaultSize="0" autoFill="0" autoLine="0" autoPict="0">
                <anchor moveWithCells="1">
                  <from>
                    <xdr:col>1</xdr:col>
                    <xdr:colOff>0</xdr:colOff>
                    <xdr:row>10</xdr:row>
                    <xdr:rowOff>209550</xdr:rowOff>
                  </from>
                  <to>
                    <xdr:col>1</xdr:col>
                    <xdr:colOff>1247775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8" name="Option Button 17">
              <controlPr defaultSize="0" autoFill="0" autoLine="0" autoPict="0">
                <anchor moveWithCells="1">
                  <from>
                    <xdr:col>13</xdr:col>
                    <xdr:colOff>9525</xdr:colOff>
                    <xdr:row>3</xdr:row>
                    <xdr:rowOff>266700</xdr:rowOff>
                  </from>
                  <to>
                    <xdr:col>15</xdr:col>
                    <xdr:colOff>638175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9" name="Option Button 18">
              <controlPr defaultSize="0" autoFill="0" autoLine="0" autoPict="0">
                <anchor moveWithCells="1">
                  <from>
                    <xdr:col>16</xdr:col>
                    <xdr:colOff>133350</xdr:colOff>
                    <xdr:row>3</xdr:row>
                    <xdr:rowOff>266700</xdr:rowOff>
                  </from>
                  <to>
                    <xdr:col>17</xdr:col>
                    <xdr:colOff>542925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0" name="Option Button 19">
              <controlPr defaultSize="0" autoFill="0" autoLine="0" autoPict="0">
                <anchor moveWithCells="1">
                  <from>
                    <xdr:col>18</xdr:col>
                    <xdr:colOff>38100</xdr:colOff>
                    <xdr:row>3</xdr:row>
                    <xdr:rowOff>266700</xdr:rowOff>
                  </from>
                  <to>
                    <xdr:col>19</xdr:col>
                    <xdr:colOff>542925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C22"/>
  <sheetViews>
    <sheetView zoomScale="89" zoomScaleNormal="89" workbookViewId="0">
      <selection activeCell="Y10" sqref="Y10"/>
    </sheetView>
  </sheetViews>
  <sheetFormatPr defaultColWidth="9.140625" defaultRowHeight="15" x14ac:dyDescent="0.25"/>
  <cols>
    <col min="1" max="1" width="12.5703125" style="71" customWidth="1"/>
    <col min="2" max="2" width="9.140625" style="71"/>
    <col min="3" max="3" width="20.85546875" style="71" bestFit="1" customWidth="1"/>
    <col min="4" max="4" width="26.5703125" style="71" bestFit="1" customWidth="1"/>
    <col min="5" max="7" width="26.5703125" style="71" customWidth="1"/>
    <col min="8" max="8" width="17.42578125" style="71" bestFit="1" customWidth="1"/>
    <col min="9" max="9" width="17.42578125" style="71" customWidth="1"/>
    <col min="10" max="10" width="28.7109375" style="71" bestFit="1" customWidth="1"/>
    <col min="11" max="11" width="19.85546875" style="71" bestFit="1" customWidth="1"/>
    <col min="12" max="12" width="25.5703125" style="71" bestFit="1" customWidth="1"/>
    <col min="13" max="13" width="28.7109375" style="71" customWidth="1"/>
    <col min="14" max="14" width="9.140625" style="71"/>
    <col min="15" max="15" width="16" style="71" customWidth="1"/>
    <col min="16" max="19" width="9.140625" style="71"/>
    <col min="20" max="20" width="11.5703125" style="71" bestFit="1" customWidth="1"/>
    <col min="21" max="33" width="9.140625" style="71"/>
    <col min="34" max="34" width="10.7109375" style="71" bestFit="1" customWidth="1"/>
    <col min="35" max="35" width="10.7109375" style="71" customWidth="1"/>
    <col min="36" max="16384" width="9.140625" style="71"/>
  </cols>
  <sheetData>
    <row r="2" spans="1:29" x14ac:dyDescent="0.25">
      <c r="AC2" s="71" t="s">
        <v>31</v>
      </c>
    </row>
    <row r="3" spans="1:29" x14ac:dyDescent="0.25">
      <c r="O3" s="71" t="s">
        <v>12</v>
      </c>
      <c r="Y3" s="71" t="s">
        <v>5</v>
      </c>
    </row>
    <row r="4" spans="1:29" x14ac:dyDescent="0.25">
      <c r="A4" s="72" t="s">
        <v>17</v>
      </c>
      <c r="B4" s="72" t="s">
        <v>1</v>
      </c>
      <c r="C4" s="72" t="str">
        <f ca="1">" Distribuídos em "&amp;Ano</f>
        <v xml:space="preserve"> Distribuídos em 2018</v>
      </c>
      <c r="D4" s="72" t="str">
        <f ca="1">" Redistribuídos em "&amp;Ano</f>
        <v xml:space="preserve"> Redistribuídos em 2018</v>
      </c>
      <c r="E4" s="71" t="s">
        <v>4</v>
      </c>
      <c r="F4" s="71" t="s">
        <v>36</v>
      </c>
      <c r="G4" s="71" t="s">
        <v>66</v>
      </c>
      <c r="H4" s="72" t="str">
        <f ca="1">" Total de Julgamentos em " &amp; Ano</f>
        <v xml:space="preserve"> Total de Julgamentos em 2018</v>
      </c>
      <c r="I4" s="72" t="str">
        <f ca="1">" Baixados em  "&amp; Ano</f>
        <v xml:space="preserve"> Baixados em  2018</v>
      </c>
      <c r="J4" s="72" t="str">
        <f ca="1" xml:space="preserve"> " Tramitação Total em " &amp; Ano</f>
        <v xml:space="preserve"> Tramitação Total em 2018</v>
      </c>
      <c r="K4" s="72" t="str">
        <f ca="1">" Sobrestado em " &amp; Ano</f>
        <v xml:space="preserve"> Sobrestado em 2018</v>
      </c>
      <c r="L4" s="72" t="str">
        <f ca="1" xml:space="preserve"> " Tramitação Ajustada em " &amp; Ano</f>
        <v xml:space="preserve"> Tramitação Ajustada em 2018</v>
      </c>
    </row>
    <row r="5" spans="1:29" x14ac:dyDescent="0.25">
      <c r="A5" s="73">
        <f ca="1">DATE(Ano,1,1)</f>
        <v>43101</v>
      </c>
      <c r="B5" s="74">
        <v>1</v>
      </c>
      <c r="C5" s="75">
        <f ca="1">SUMIFS(BaseMovimentação[qtde],BaseMovimentação[Parametro],"Distribuídos",BaseMovimentação[ano], Ano,BaseMovimentação[Mês],B5,BaseMovimentação[Tipo],TipoProc)</f>
        <v>7130</v>
      </c>
      <c r="D5" s="75">
        <f ca="1">SUMIFS(BaseMovimentação[qtde],BaseMovimentação[Parametro],"Recebidos por Redistribuição",BaseMovimentação[ano], Ano,BaseMovimentação[Mês],B5,BaseMovimentação[Tipo],TipoProc)</f>
        <v>743</v>
      </c>
      <c r="E5" s="71">
        <f ca="1">SUMIFS(BaseMovimentação[qtde],BaseMovimentação[Parametro],"julgamento em sessão",BaseMovimentação[ano],Ano,BaseMovimentação[Mês],$B5,BaseMovimentação[Tipo],TipoProc)</f>
        <v>2556</v>
      </c>
      <c r="F5" s="76">
        <f ca="1">SUMIFS(BaseMovimentação[qtde],BaseMovimentação[Parametro],"Decisão Terminativa",BaseMovimentação[ano],Ano,BaseMovimentação[Mês],$B5,BaseMovimentação[Tipo],TipoProc)</f>
        <v>1598</v>
      </c>
      <c r="G5" s="71">
        <f ca="1">SUMIFS(BaseMovimentação[qtde],BaseMovimentação[Parametro],"Agravos",BaseMovimentação[ano],Ano,BaseMovimentação[Mês],$B5,BaseMovimentação[Tipo],TipoProc)</f>
        <v>1545</v>
      </c>
      <c r="H5" s="75">
        <f t="shared" ref="H5:H16" ca="1" si="0">SUM(E5:G5)</f>
        <v>5699</v>
      </c>
      <c r="I5" s="75">
        <f ca="1">SUMIFS(BaseMovimentação[qtde],BaseMovimentação[Parametro],"Baixados Definitivamente",BaseMovimentação[ano], Ano,BaseMovimentação[Mês],$B5,BaseMovimentação[Tipo],TipoProc)</f>
        <v>7184</v>
      </c>
      <c r="J5" s="75">
        <f ca="1">SUMIFS(BaseMovimentação[qtde],BaseMovimentação[Parametro],"tramitação total",BaseMovimentação[ano],Ano,BaseMovimentação[Mês],B5,BaseMovimentação[Tipo],TipoProc)+SUMIFS(BaseMovimentação[qtde],BaseMovimentação[Parametro],"VP tramitação total",BaseMovimentação[ano],Ano,BaseMovimentação[Mês],B5,BaseMovimentação[Tipo],TipoProc)</f>
        <v>349067</v>
      </c>
      <c r="K5" s="75">
        <f ca="1">SUMIFS(BaseMovimentação[qtde],BaseMovimentação[Parametro],"Sobrestado",BaseMovimentação[ano],Ano,BaseMovimentação[Mês],B5,BaseMovimentação[Tipo],TipoProc)+SUMIFS(BaseMovimentação[qtde],BaseMovimentação[Parametro],"VP Sobrestado",BaseMovimentação[ano],Ano,BaseMovimentação[Mês],B5,BaseMovimentação[Tipo],TipoProc)</f>
        <v>80891</v>
      </c>
      <c r="L5" s="75">
        <f ca="1">SUMIFS(BaseMovimentação[qtde],BaseMovimentação[Parametro],"tramitação ajustada",BaseMovimentação[ano],Ano,BaseMovimentação[Mês],B5,BaseMovimentação[Tipo],TipoProc)+SUMIFS(BaseMovimentação[qtde],BaseMovimentação[Parametro],"VP tramitação ajustada",BaseMovimentação[ano],Ano,BaseMovimentação[Mês],B5,BaseMovimentação[Tipo],TipoProc)</f>
        <v>268176</v>
      </c>
      <c r="O5" s="71" t="s">
        <v>8</v>
      </c>
      <c r="T5" s="77" t="s">
        <v>8</v>
      </c>
      <c r="U5" s="77" t="s">
        <v>9</v>
      </c>
      <c r="V5" s="77" t="s">
        <v>1</v>
      </c>
      <c r="W5" s="77" t="s">
        <v>33</v>
      </c>
      <c r="Y5" s="71" t="s">
        <v>6</v>
      </c>
      <c r="Z5" s="71" t="s">
        <v>7</v>
      </c>
      <c r="AA5" s="71" t="s">
        <v>1</v>
      </c>
      <c r="AB5" s="71" t="s">
        <v>33</v>
      </c>
    </row>
    <row r="6" spans="1:29" x14ac:dyDescent="0.25">
      <c r="A6" s="73">
        <f ca="1">EDATE(A5,1)</f>
        <v>43132</v>
      </c>
      <c r="B6" s="74">
        <v>2</v>
      </c>
      <c r="C6" s="75">
        <f ca="1">SUMIFS(BaseMovimentação[qtde],BaseMovimentação[Parametro],"Distribuídos",BaseMovimentação[ano], Ano,BaseMovimentação[Mês],B6,BaseMovimentação[Tipo],TipoProc)</f>
        <v>8128</v>
      </c>
      <c r="D6" s="75">
        <f ca="1">SUMIFS(BaseMovimentação[qtde],BaseMovimentação[Parametro],"Recebidos por Redistribuição",BaseMovimentação[ano], Ano,BaseMovimentação[Mês],B6,BaseMovimentação[Tipo],TipoProc)</f>
        <v>925</v>
      </c>
      <c r="E6" s="71">
        <f ca="1">SUMIFS(BaseMovimentação[qtde],BaseMovimentação[Parametro],"julgamento em sessão",BaseMovimentação[ano],Ano,BaseMovimentação[Mês],$B6,BaseMovimentação[Tipo],TipoProc)</f>
        <v>10306</v>
      </c>
      <c r="F6" s="76">
        <f ca="1">SUMIFS(BaseMovimentação[qtde],BaseMovimentação[Parametro],"Decisão Terminativa",BaseMovimentação[ano],Ano,BaseMovimentação[Mês],$B6,BaseMovimentação[Tipo],TipoProc)</f>
        <v>2738</v>
      </c>
      <c r="G6" s="71">
        <f ca="1">SUMIFS(BaseMovimentação[qtde],BaseMovimentação[Parametro],"Agravos",BaseMovimentação[ano],Ano,BaseMovimentação[Mês],$B6,BaseMovimentação[Tipo],TipoProc)</f>
        <v>5842</v>
      </c>
      <c r="H6" s="75">
        <f t="shared" ca="1" si="0"/>
        <v>18886</v>
      </c>
      <c r="I6" s="75">
        <f ca="1">SUMIFS(BaseMovimentação[qtde],BaseMovimentação[Parametro],"Baixados Definitivamente",BaseMovimentação[ano], Ano,BaseMovimentação[Mês],B6,BaseMovimentação[Tipo],TipoProc)</f>
        <v>7173</v>
      </c>
      <c r="J6" s="75">
        <f ca="1">SUMIFS(BaseMovimentação[qtde],BaseMovimentação[Parametro],"tramitação total",BaseMovimentação[ano],Ano,BaseMovimentação[Mês],B6,BaseMovimentação[Tipo],TipoProc)+SUMIFS(BaseMovimentação[qtde],BaseMovimentação[Parametro],"VP tramitação total",BaseMovimentação[ano],Ano,BaseMovimentação[Mês],B6,BaseMovimentação[Tipo],TipoProc)</f>
        <v>348606</v>
      </c>
      <c r="K6" s="75">
        <f ca="1">SUMIFS(BaseMovimentação[qtde],BaseMovimentação[Parametro],"Sobrestado",BaseMovimentação[ano],Ano,BaseMovimentação[Mês],B6,BaseMovimentação[Tipo],TipoProc)+SUMIFS(BaseMovimentação[qtde],BaseMovimentação[Parametro],"VP Sobrestado",BaseMovimentação[ano],Ano,BaseMovimentação[Mês],B6,BaseMovimentação[Tipo],TipoProc)</f>
        <v>80507</v>
      </c>
      <c r="L6" s="75">
        <f ca="1">SUMIFS(BaseMovimentação[qtde],BaseMovimentação[Parametro],"tramitação ajustada",BaseMovimentação[ano],Ano,BaseMovimentação[Mês],B6,BaseMovimentação[Tipo],TipoProc)+SUMIFS(BaseMovimentação[qtde],BaseMovimentação[Parametro],"VP tramitação ajustada",BaseMovimentação[ano],Ano,BaseMovimentação[Mês],B6,BaseMovimentação[Tipo],TipoProc)</f>
        <v>268099</v>
      </c>
      <c r="O6" s="71" t="s">
        <v>13</v>
      </c>
      <c r="S6" s="71" t="s">
        <v>10</v>
      </c>
      <c r="T6" s="77" t="str">
        <f>INDEX(ListaParâmetros,T7)</f>
        <v>Distribuídos</v>
      </c>
      <c r="U6" s="77">
        <f ca="1">INDEX(ListaAnos,U7)</f>
        <v>2018</v>
      </c>
      <c r="V6" s="77">
        <f>INDEX(ListaMeses,V7)</f>
        <v>1</v>
      </c>
      <c r="W6" s="77" t="str">
        <f>INDEX(Lista_tipo,W7)</f>
        <v>Total</v>
      </c>
      <c r="Y6" s="71">
        <v>2015</v>
      </c>
      <c r="Z6" s="71">
        <v>1</v>
      </c>
      <c r="AA6" s="71" t="s">
        <v>19</v>
      </c>
      <c r="AB6" s="71" t="s">
        <v>34</v>
      </c>
    </row>
    <row r="7" spans="1:29" x14ac:dyDescent="0.25">
      <c r="A7" s="73">
        <f t="shared" ref="A7:A16" ca="1" si="1">EDATE(A6,1)</f>
        <v>43160</v>
      </c>
      <c r="B7" s="74">
        <v>3</v>
      </c>
      <c r="C7" s="75">
        <f ca="1">SUMIFS(BaseMovimentação[qtde],BaseMovimentação[Parametro],"Distribuídos",BaseMovimentação[ano], Ano,BaseMovimentação[Mês],B7,BaseMovimentação[Tipo],TipoProc)</f>
        <v>9597</v>
      </c>
      <c r="D7" s="75">
        <f ca="1">SUMIFS(BaseMovimentação[qtde],BaseMovimentação[Parametro],"Recebidos por Redistribuição",BaseMovimentação[ano], Ano,BaseMovimentação[Mês],B7,BaseMovimentação[Tipo],TipoProc)</f>
        <v>2042</v>
      </c>
      <c r="E7" s="71">
        <f ca="1">SUMIFS(BaseMovimentação[qtde],BaseMovimentação[Parametro],"julgamento em sessão",BaseMovimentação[ano],Ano,BaseMovimentação[Mês],$B7,BaseMovimentação[Tipo],TipoProc)</f>
        <v>8423</v>
      </c>
      <c r="F7" s="76">
        <f ca="1">SUMIFS(BaseMovimentação[qtde],BaseMovimentação[Parametro],"Decisão Terminativa",BaseMovimentação[ano],Ano,BaseMovimentação[Mês],$B7,BaseMovimentação[Tipo],TipoProc)</f>
        <v>2231</v>
      </c>
      <c r="G7" s="71">
        <f ca="1">SUMIFS(BaseMovimentação[qtde],BaseMovimentação[Parametro],"Agravos",BaseMovimentação[ano],Ano,BaseMovimentação[Mês],$B7,BaseMovimentação[Tipo],TipoProc)</f>
        <v>3927</v>
      </c>
      <c r="H7" s="75">
        <f t="shared" ca="1" si="0"/>
        <v>14581</v>
      </c>
      <c r="I7" s="75">
        <f ca="1">SUMIFS(BaseMovimentação[qtde],BaseMovimentação[Parametro],"Baixados Definitivamente",BaseMovimentação[ano], Ano,BaseMovimentação[Mês],B7,BaseMovimentação[Tipo],TipoProc)</f>
        <v>10596</v>
      </c>
      <c r="J7" s="75">
        <f ca="1">SUMIFS(BaseMovimentação[qtde],BaseMovimentação[Parametro],"tramitação total",BaseMovimentação[ano],Ano,BaseMovimentação[Mês],B7,BaseMovimentação[Tipo],TipoProc)+SUMIFS(BaseMovimentação[qtde],BaseMovimentação[Parametro],"VP tramitação total",BaseMovimentação[ano],Ano,BaseMovimentação[Mês],B7,BaseMovimentação[Tipo],TipoProc)</f>
        <v>345784</v>
      </c>
      <c r="K7" s="75">
        <f ca="1">SUMIFS(BaseMovimentação[qtde],BaseMovimentação[Parametro],"Sobrestado",BaseMovimentação[ano],Ano,BaseMovimentação[Mês],B7,BaseMovimentação[Tipo],TipoProc)+SUMIFS(BaseMovimentação[qtde],BaseMovimentação[Parametro],"VP Sobrestado",BaseMovimentação[ano],Ano,BaseMovimentação[Mês],B7,BaseMovimentação[Tipo],TipoProc)</f>
        <v>80702</v>
      </c>
      <c r="L7" s="75">
        <f ca="1">SUMIFS(BaseMovimentação[qtde],BaseMovimentação[Parametro],"tramitação ajustada",BaseMovimentação[ano],Ano,BaseMovimentação[Mês],B7,BaseMovimentação[Tipo],TipoProc)+SUMIFS(BaseMovimentação[qtde],BaseMovimentação[Parametro],"VP tramitação ajustada",BaseMovimentação[ano],Ano,BaseMovimentação[Mês],B7,BaseMovimentação[Tipo],TipoProc)</f>
        <v>265082</v>
      </c>
      <c r="O7" s="71" t="s">
        <v>4</v>
      </c>
      <c r="S7" s="71" t="s">
        <v>11</v>
      </c>
      <c r="T7" s="77">
        <v>1</v>
      </c>
      <c r="U7" s="77">
        <v>4</v>
      </c>
      <c r="V7" s="77"/>
      <c r="W7" s="77">
        <v>3</v>
      </c>
      <c r="Y7" s="71">
        <v>2016</v>
      </c>
      <c r="Z7" s="71">
        <v>2</v>
      </c>
      <c r="AA7" s="71" t="s">
        <v>20</v>
      </c>
      <c r="AB7" s="71" t="s">
        <v>35</v>
      </c>
    </row>
    <row r="8" spans="1:29" x14ac:dyDescent="0.25">
      <c r="A8" s="73">
        <f t="shared" ca="1" si="1"/>
        <v>43191</v>
      </c>
      <c r="B8" s="74">
        <v>4</v>
      </c>
      <c r="C8" s="75">
        <f ca="1">SUMIFS(BaseMovimentação[qtde],BaseMovimentação[Parametro],"Distribuídos",BaseMovimentação[ano], Ano,BaseMovimentação[Mês],B8,BaseMovimentação[Tipo],TipoProc)</f>
        <v>9286</v>
      </c>
      <c r="D8" s="75">
        <f ca="1">SUMIFS(BaseMovimentação[qtde],BaseMovimentação[Parametro],"Recebidos por Redistribuição",BaseMovimentação[ano], Ano,BaseMovimentação[Mês],B8,BaseMovimentação[Tipo],TipoProc)</f>
        <v>1639</v>
      </c>
      <c r="E8" s="71">
        <f ca="1">SUMIFS(BaseMovimentação[qtde],BaseMovimentação[Parametro],"julgamento em sessão",BaseMovimentação[ano],Ano,BaseMovimentação[Mês],$B8,BaseMovimentação[Tipo],TipoProc)</f>
        <v>10388</v>
      </c>
      <c r="F8" s="76">
        <f ca="1">SUMIFS(BaseMovimentação[qtde],BaseMovimentação[Parametro],"Decisão Terminativa",BaseMovimentação[ano],Ano,BaseMovimentação[Mês],$B8,BaseMovimentação[Tipo],TipoProc)</f>
        <v>2368</v>
      </c>
      <c r="G8" s="71">
        <f ca="1">SUMIFS(BaseMovimentação[qtde],BaseMovimentação[Parametro],"Agravos",BaseMovimentação[ano],Ano,BaseMovimentação[Mês],$B8,BaseMovimentação[Tipo],TipoProc)</f>
        <v>6458</v>
      </c>
      <c r="H8" s="75">
        <f t="shared" ca="1" si="0"/>
        <v>19214</v>
      </c>
      <c r="I8" s="75">
        <f ca="1">SUMIFS(BaseMovimentação[qtde],BaseMovimentação[Parametro],"Baixados Definitivamente",BaseMovimentação[ano], Ano,BaseMovimentação[Mês],B8,BaseMovimentação[Tipo],TipoProc)</f>
        <v>8234</v>
      </c>
      <c r="J8" s="75">
        <f ca="1">SUMIFS(BaseMovimentação[qtde],BaseMovimentação[Parametro],"tramitação total",BaseMovimentação[ano],Ano,BaseMovimentação[Mês],B8,BaseMovimentação[Tipo],TipoProc)+SUMIFS(BaseMovimentação[qtde],BaseMovimentação[Parametro],"VP tramitação total",BaseMovimentação[ano],Ano,BaseMovimentação[Mês],B8,BaseMovimentação[Tipo],TipoProc)</f>
        <v>343883</v>
      </c>
      <c r="K8" s="75">
        <f ca="1">SUMIFS(BaseMovimentação[qtde],BaseMovimentação[Parametro],"Sobrestado",BaseMovimentação[ano],Ano,BaseMovimentação[Mês],B8,BaseMovimentação[Tipo],TipoProc)+SUMIFS(BaseMovimentação[qtde],BaseMovimentação[Parametro],"VP Sobrestado",BaseMovimentação[ano],Ano,BaseMovimentação[Mês],B8,BaseMovimentação[Tipo],TipoProc)</f>
        <v>78626</v>
      </c>
      <c r="L8" s="75">
        <f ca="1">SUMIFS(BaseMovimentação[qtde],BaseMovimentação[Parametro],"tramitação ajustada",BaseMovimentação[ano],Ano,BaseMovimentação[Mês],B8,BaseMovimentação[Tipo],TipoProc)+SUMIFS(BaseMovimentação[qtde],BaseMovimentação[Parametro],"VP tramitação ajustada",BaseMovimentação[ano],Ano,BaseMovimentação[Mês],B8,BaseMovimentação[Tipo],TipoProc)</f>
        <v>265257</v>
      </c>
      <c r="O8" s="71" t="s">
        <v>15</v>
      </c>
      <c r="Y8" s="71">
        <v>2017</v>
      </c>
      <c r="Z8" s="71">
        <v>3</v>
      </c>
      <c r="AA8" s="71" t="s">
        <v>21</v>
      </c>
      <c r="AB8" s="71" t="s">
        <v>18</v>
      </c>
    </row>
    <row r="9" spans="1:29" x14ac:dyDescent="0.25">
      <c r="A9" s="73">
        <f t="shared" ca="1" si="1"/>
        <v>43221</v>
      </c>
      <c r="B9" s="74">
        <v>5</v>
      </c>
      <c r="C9" s="75">
        <f ca="1">SUMIFS(BaseMovimentação[qtde],BaseMovimentação[Parametro],"Distribuídos",BaseMovimentação[ano], Ano,BaseMovimentação[Mês],B9,BaseMovimentação[Tipo],TipoProc)</f>
        <v>8422</v>
      </c>
      <c r="D9" s="75">
        <f ca="1">SUMIFS(BaseMovimentação[qtde],BaseMovimentação[Parametro],"Recebidos por Redistribuição",BaseMovimentação[ano], Ano,BaseMovimentação[Mês],B9,BaseMovimentação[Tipo],TipoProc)</f>
        <v>2331</v>
      </c>
      <c r="E9" s="71">
        <f ca="1">SUMIFS(BaseMovimentação[qtde],BaseMovimentação[Parametro],"julgamento em sessão",BaseMovimentação[ano],Ano,BaseMovimentação[Mês],$B9,BaseMovimentação[Tipo],TipoProc)</f>
        <v>8500</v>
      </c>
      <c r="F9" s="76">
        <f ca="1">SUMIFS(BaseMovimentação[qtde],BaseMovimentação[Parametro],"Decisão Terminativa",BaseMovimentação[ano],Ano,BaseMovimentação[Mês],$B9,BaseMovimentação[Tipo],TipoProc)</f>
        <v>2094</v>
      </c>
      <c r="G9" s="71">
        <f ca="1">SUMIFS(BaseMovimentação[qtde],BaseMovimentação[Parametro],"Agravos",BaseMovimentação[ano],Ano,BaseMovimentação[Mês],$B9,BaseMovimentação[Tipo],TipoProc)</f>
        <v>4532</v>
      </c>
      <c r="H9" s="75">
        <f t="shared" ca="1" si="0"/>
        <v>15126</v>
      </c>
      <c r="I9" s="75">
        <f ca="1">SUMIFS(BaseMovimentação[qtde],BaseMovimentação[Parametro],"Baixados Definitivamente",BaseMovimentação[ano], Ano,BaseMovimentação[Mês],B9,BaseMovimentação[Tipo],TipoProc)</f>
        <v>10880</v>
      </c>
      <c r="J9" s="75">
        <f ca="1">SUMIFS(BaseMovimentação[qtde],BaseMovimentação[Parametro],"tramitação total",BaseMovimentação[ano],Ano,BaseMovimentação[Mês],B9,BaseMovimentação[Tipo],TipoProc)+SUMIFS(BaseMovimentação[qtde],BaseMovimentação[Parametro],"VP tramitação total",BaseMovimentação[ano],Ano,BaseMovimentação[Mês],B9,BaseMovimentação[Tipo],TipoProc)</f>
        <v>338531</v>
      </c>
      <c r="K9" s="75">
        <f ca="1">SUMIFS(BaseMovimentação[qtde],BaseMovimentação[Parametro],"Sobrestado",BaseMovimentação[ano],Ano,BaseMovimentação[Mês],B9,BaseMovimentação[Tipo],TipoProc)+SUMIFS(BaseMovimentação[qtde],BaseMovimentação[Parametro],"VP Sobrestado",BaseMovimentação[ano],Ano,BaseMovimentação[Mês],B9,BaseMovimentação[Tipo],TipoProc)</f>
        <v>77309</v>
      </c>
      <c r="L9" s="75">
        <f ca="1">SUMIFS(BaseMovimentação[qtde],BaseMovimentação[Parametro],"tramitação ajustada",BaseMovimentação[ano],Ano,BaseMovimentação[Mês],B9,BaseMovimentação[Tipo],TipoProc)+SUMIFS(BaseMovimentação[qtde],BaseMovimentação[Parametro],"VP tramitação ajustada",BaseMovimentação[ano],Ano,BaseMovimentação[Mês],B9,BaseMovimentação[Tipo],TipoProc)</f>
        <v>261222</v>
      </c>
      <c r="O9" s="71" t="s">
        <v>14</v>
      </c>
      <c r="Y9" s="71">
        <v>2018</v>
      </c>
      <c r="Z9" s="71">
        <v>4</v>
      </c>
      <c r="AA9" s="71" t="s">
        <v>22</v>
      </c>
    </row>
    <row r="10" spans="1:29" x14ac:dyDescent="0.25">
      <c r="A10" s="73">
        <f t="shared" ca="1" si="1"/>
        <v>43252</v>
      </c>
      <c r="B10" s="74">
        <v>6</v>
      </c>
      <c r="C10" s="75">
        <f ca="1">SUMIFS(BaseMovimentação[qtde],BaseMovimentação[Parametro],"Distribuídos",BaseMovimentação[ano], Ano,BaseMovimentação[Mês],B10,BaseMovimentação[Tipo],TipoProc)</f>
        <v>8604</v>
      </c>
      <c r="D10" s="75">
        <f ca="1">SUMIFS(BaseMovimentação[qtde],BaseMovimentação[Parametro],"Recebidos por Redistribuição",BaseMovimentação[ano], Ano,BaseMovimentação[Mês],B10,BaseMovimentação[Tipo],TipoProc)</f>
        <v>2185</v>
      </c>
      <c r="E10" s="71">
        <f ca="1">SUMIFS(BaseMovimentação[qtde],BaseMovimentação[Parametro],"julgamento em sessão",BaseMovimentação[ano],Ano,BaseMovimentação[Mês],$B10,BaseMovimentação[Tipo],TipoProc)</f>
        <v>9829</v>
      </c>
      <c r="F10" s="76">
        <f ca="1">SUMIFS(BaseMovimentação[qtde],BaseMovimentação[Parametro],"Decisão Terminativa",BaseMovimentação[ano],Ano,BaseMovimentação[Mês],$B10,BaseMovimentação[Tipo],TipoProc)</f>
        <v>1924</v>
      </c>
      <c r="G10" s="71">
        <f ca="1">SUMIFS(BaseMovimentação[qtde],BaseMovimentação[Parametro],"Agravos",BaseMovimentação[ano],Ano,BaseMovimentação[Mês],$B10,BaseMovimentação[Tipo],TipoProc)</f>
        <v>5470</v>
      </c>
      <c r="H10" s="75">
        <f t="shared" ca="1" si="0"/>
        <v>17223</v>
      </c>
      <c r="I10" s="75">
        <f ca="1">SUMIFS(BaseMovimentação[qtde],BaseMovimentação[Parametro],"Baixados Definitivamente",BaseMovimentação[ano], Ano,BaseMovimentação[Mês],B10,BaseMovimentação[Tipo],TipoProc)</f>
        <v>7454</v>
      </c>
      <c r="J10" s="75">
        <f ca="1">SUMIFS(BaseMovimentação[qtde],BaseMovimentação[Parametro],"tramitação total",BaseMovimentação[ano],Ano,BaseMovimentação[Mês],B10,BaseMovimentação[Tipo],TipoProc)+SUMIFS(BaseMovimentação[qtde],BaseMovimentação[Parametro],"VP tramitação total",BaseMovimentação[ano],Ano,BaseMovimentação[Mês],B10,BaseMovimentação[Tipo],TipoProc)</f>
        <v>342968</v>
      </c>
      <c r="K10" s="75">
        <f ca="1">SUMIFS(BaseMovimentação[qtde],BaseMovimentação[Parametro],"Sobrestado",BaseMovimentação[ano],Ano,BaseMovimentação[Mês],B10,BaseMovimentação[Tipo],TipoProc)+SUMIFS(BaseMovimentação[qtde],BaseMovimentação[Parametro],"VP Sobrestado",BaseMovimentação[ano],Ano,BaseMovimentação[Mês],B10,BaseMovimentação[Tipo],TipoProc)</f>
        <v>78430</v>
      </c>
      <c r="L10" s="75">
        <f ca="1">SUMIFS(BaseMovimentação[qtde],BaseMovimentação[Parametro],"tramitação ajustada",BaseMovimentação[ano],Ano,BaseMovimentação[Mês],B10,BaseMovimentação[Tipo],TipoProc)+SUMIFS(BaseMovimentação[qtde],BaseMovimentação[Parametro],"VP tramitação ajustada",BaseMovimentação[ano],Ano,BaseMovimentação[Mês],B10,BaseMovimentação[Tipo],TipoProc)</f>
        <v>264538</v>
      </c>
      <c r="O10" s="71" t="s">
        <v>16</v>
      </c>
      <c r="Z10" s="71">
        <v>5</v>
      </c>
      <c r="AA10" s="71" t="s">
        <v>23</v>
      </c>
    </row>
    <row r="11" spans="1:29" x14ac:dyDescent="0.25">
      <c r="A11" s="73">
        <f t="shared" ca="1" si="1"/>
        <v>43282</v>
      </c>
      <c r="B11" s="74">
        <v>7</v>
      </c>
      <c r="C11" s="75">
        <f ca="1">SUMIFS(BaseMovimentação[qtde],BaseMovimentação[Parametro],"Distribuídos",BaseMovimentação[ano], Ano,BaseMovimentação[Mês],B11,BaseMovimentação[Tipo],TipoProc)</f>
        <v>9743</v>
      </c>
      <c r="D11" s="75">
        <f ca="1">SUMIFS(BaseMovimentação[qtde],BaseMovimentação[Parametro],"Recebidos por Redistribuição",BaseMovimentação[ano], Ano,BaseMovimentação[Mês],B11,BaseMovimentação[Tipo],TipoProc)</f>
        <v>1917</v>
      </c>
      <c r="E11" s="71">
        <f ca="1">SUMIFS(BaseMovimentação[qtde],BaseMovimentação[Parametro],"julgamento em sessão",BaseMovimentação[ano],Ano,BaseMovimentação[Mês],$B11,BaseMovimentação[Tipo],TipoProc)</f>
        <v>6508</v>
      </c>
      <c r="F11" s="76">
        <f ca="1">SUMIFS(BaseMovimentação[qtde],BaseMovimentação[Parametro],"Decisão Terminativa",BaseMovimentação[ano],Ano,BaseMovimentação[Mês],$B11,BaseMovimentação[Tipo],TipoProc)</f>
        <v>1859</v>
      </c>
      <c r="G11" s="71">
        <f ca="1">SUMIFS(BaseMovimentação[qtde],BaseMovimentação[Parametro],"Agravos",BaseMovimentação[ano],Ano,BaseMovimentação[Mês],$B11,BaseMovimentação[Tipo],TipoProc)</f>
        <v>5249</v>
      </c>
      <c r="H11" s="75">
        <f t="shared" ca="1" si="0"/>
        <v>13616</v>
      </c>
      <c r="I11" s="75">
        <f ca="1">SUMIFS(BaseMovimentação[qtde],BaseMovimentação[Parametro],"Baixados Definitivamente",BaseMovimentação[ano], Ano,BaseMovimentação[Mês],B11,BaseMovimentação[Tipo],TipoProc)</f>
        <v>9036</v>
      </c>
      <c r="J11" s="75">
        <f ca="1">SUMIFS(BaseMovimentação[qtde],BaseMovimentação[Parametro],"tramitação total",BaseMovimentação[ano],Ano,BaseMovimentação[Mês],B11,BaseMovimentação[Tipo],TipoProc)+SUMIFS(BaseMovimentação[qtde],BaseMovimentação[Parametro],"VP tramitação total",BaseMovimentação[ano],Ano,BaseMovimentação[Mês],B11,BaseMovimentação[Tipo],TipoProc)</f>
        <v>350902</v>
      </c>
      <c r="K11" s="75">
        <f ca="1">SUMIFS(BaseMovimentação[qtde],BaseMovimentação[Parametro],"Sobrestado",BaseMovimentação[ano],Ano,BaseMovimentação[Mês],B11,BaseMovimentação[Tipo],TipoProc)+SUMIFS(BaseMovimentação[qtde],BaseMovimentação[Parametro],"VP Sobrestado",BaseMovimentação[ano],Ano,BaseMovimentação[Mês],B11,BaseMovimentação[Tipo],TipoProc)</f>
        <v>79280</v>
      </c>
      <c r="L11" s="75">
        <f ca="1">SUMIFS(BaseMovimentação[qtde],BaseMovimentação[Parametro],"tramitação ajustada",BaseMovimentação[ano],Ano,BaseMovimentação[Mês],B11,BaseMovimentação[Tipo],TipoProc)+SUMIFS(BaseMovimentação[qtde],BaseMovimentação[Parametro],"VP tramitação ajustada",BaseMovimentação[ano],Ano,BaseMovimentação[Mês],B11,BaseMovimentação[Tipo],TipoProc)</f>
        <v>271549</v>
      </c>
      <c r="Z11" s="71">
        <v>6</v>
      </c>
      <c r="AA11" s="71" t="s">
        <v>24</v>
      </c>
    </row>
    <row r="12" spans="1:29" x14ac:dyDescent="0.25">
      <c r="A12" s="73">
        <f t="shared" ca="1" si="1"/>
        <v>43313</v>
      </c>
      <c r="B12" s="74">
        <v>8</v>
      </c>
      <c r="C12" s="75">
        <f ca="1">SUMIFS(BaseMovimentação[qtde],BaseMovimentação[Parametro],"Distribuídos",BaseMovimentação[ano], Ano,BaseMovimentação[Mês],B12,BaseMovimentação[Tipo],TipoProc)</f>
        <v>16285</v>
      </c>
      <c r="D12" s="75">
        <f ca="1">SUMIFS(BaseMovimentação[qtde],BaseMovimentação[Parametro],"Recebidos por Redistribuição",BaseMovimentação[ano], Ano,BaseMovimentação[Mês],B12,BaseMovimentação[Tipo],TipoProc)</f>
        <v>2638</v>
      </c>
      <c r="E12" s="71">
        <f ca="1">SUMIFS(BaseMovimentação[qtde],BaseMovimentação[Parametro],"julgamento em sessão",BaseMovimentação[ano],Ano,BaseMovimentação[Mês],$B12,BaseMovimentação[Tipo],TipoProc)</f>
        <v>9355</v>
      </c>
      <c r="F12" s="76">
        <f ca="1">SUMIFS(BaseMovimentação[qtde],BaseMovimentação[Parametro],"Decisão Terminativa",BaseMovimentação[ano],Ano,BaseMovimentação[Mês],$B12,BaseMovimentação[Tipo],TipoProc)</f>
        <v>3012</v>
      </c>
      <c r="G12" s="71">
        <f ca="1">SUMIFS(BaseMovimentação[qtde],BaseMovimentação[Parametro],"Agravos",BaseMovimentação[ano],Ano,BaseMovimentação[Mês],$B12,BaseMovimentação[Tipo],TipoProc)</f>
        <v>8388</v>
      </c>
      <c r="H12" s="75">
        <f t="shared" ca="1" si="0"/>
        <v>20755</v>
      </c>
      <c r="I12" s="75">
        <f ca="1">SUMIFS(BaseMovimentação[qtde],BaseMovimentação[Parametro],"Baixados Definitivamente",BaseMovimentação[ano], Ano,BaseMovimentação[Mês],B12,BaseMovimentação[Tipo],TipoProc)</f>
        <v>10998</v>
      </c>
      <c r="J12" s="75">
        <f ca="1">SUMIFS(BaseMovimentação[qtde],BaseMovimentação[Parametro],"tramitação total",BaseMovimentação[ano],Ano,BaseMovimentação[Mês],B12,BaseMovimentação[Tipo],TipoProc)+SUMIFS(BaseMovimentação[qtde],BaseMovimentação[Parametro],"VP tramitação total",BaseMovimentação[ano],Ano,BaseMovimentação[Mês],B12,BaseMovimentação[Tipo],TipoProc)</f>
        <v>351592</v>
      </c>
      <c r="K12" s="75">
        <f ca="1">SUMIFS(BaseMovimentação[qtde],BaseMovimentação[Parametro],"Sobrestado",BaseMovimentação[ano],Ano,BaseMovimentação[Mês],B12,BaseMovimentação[Tipo],TipoProc)+SUMIFS(BaseMovimentação[qtde],BaseMovimentação[Parametro],"VP Sobrestado",BaseMovimentação[ano],Ano,BaseMovimentação[Mês],B12,BaseMovimentação[Tipo],TipoProc)</f>
        <v>80005</v>
      </c>
      <c r="L12" s="75">
        <f ca="1">SUMIFS(BaseMovimentação[qtde],BaseMovimentação[Parametro],"tramitação ajustada",BaseMovimentação[ano],Ano,BaseMovimentação[Mês],B12,BaseMovimentação[Tipo],TipoProc)+SUMIFS(BaseMovimentação[qtde],BaseMovimentação[Parametro],"VP tramitação ajustada",BaseMovimentação[ano],Ano,BaseMovimentação[Mês],B12,BaseMovimentação[Tipo],TipoProc)</f>
        <v>271402</v>
      </c>
      <c r="Z12" s="71">
        <v>7</v>
      </c>
      <c r="AA12" s="71" t="s">
        <v>25</v>
      </c>
    </row>
    <row r="13" spans="1:29" x14ac:dyDescent="0.25">
      <c r="A13" s="73">
        <f t="shared" ca="1" si="1"/>
        <v>43344</v>
      </c>
      <c r="B13" s="74">
        <v>9</v>
      </c>
      <c r="C13" s="75">
        <f ca="1">SUMIFS(BaseMovimentação[qtde],BaseMovimentação[Parametro],"Distribuídos",BaseMovimentação[ano], Ano,BaseMovimentação[Mês],B13,BaseMovimentação[Tipo],TipoProc)</f>
        <v>11154</v>
      </c>
      <c r="D13" s="75">
        <f ca="1">SUMIFS(BaseMovimentação[qtde],BaseMovimentação[Parametro],"Recebidos por Redistribuição",BaseMovimentação[ano], Ano,BaseMovimentação[Mês],B13,BaseMovimentação[Tipo],TipoProc)</f>
        <v>2102</v>
      </c>
      <c r="E13" s="71">
        <f ca="1">SUMIFS(BaseMovimentação[qtde],BaseMovimentação[Parametro],"julgamento em sessão",BaseMovimentação[ano],Ano,BaseMovimentação[Mês],$B13,BaseMovimentação[Tipo],TipoProc)</f>
        <v>8716</v>
      </c>
      <c r="F13" s="76">
        <f ca="1">SUMIFS(BaseMovimentação[qtde],BaseMovimentação[Parametro],"Decisão Terminativa",BaseMovimentação[ano],Ano,BaseMovimentação[Mês],$B13,BaseMovimentação[Tipo],TipoProc)</f>
        <v>2767</v>
      </c>
      <c r="G13" s="71">
        <f ca="1">SUMIFS(BaseMovimentação[qtde],BaseMovimentação[Parametro],"Agravos",BaseMovimentação[ano],Ano,BaseMovimentação[Mês],$B13,BaseMovimentação[Tipo],TipoProc)</f>
        <v>5692</v>
      </c>
      <c r="H13" s="75">
        <f t="shared" ca="1" si="0"/>
        <v>17175</v>
      </c>
      <c r="I13" s="75">
        <f ca="1">SUMIFS(BaseMovimentação[qtde],BaseMovimentação[Parametro],"Baixados Definitivamente",BaseMovimentação[ano], Ano,BaseMovimentação[Mês],B13,BaseMovimentação[Tipo],TipoProc)</f>
        <v>8183</v>
      </c>
      <c r="J13" s="75">
        <f ca="1">SUMIFS(BaseMovimentação[qtde],BaseMovimentação[Parametro],"tramitação total",BaseMovimentação[ano],Ano,BaseMovimentação[Mês],B13,BaseMovimentação[Tipo],TipoProc)+SUMIFS(BaseMovimentação[qtde],BaseMovimentação[Parametro],"VP tramitação total",BaseMovimentação[ano],Ano,BaseMovimentação[Mês],B13,BaseMovimentação[Tipo],TipoProc)</f>
        <v>340169</v>
      </c>
      <c r="K13" s="75">
        <f ca="1">SUMIFS(BaseMovimentação[qtde],BaseMovimentação[Parametro],"Sobrestado",BaseMovimentação[ano],Ano,BaseMovimentação[Mês],B13,BaseMovimentação[Tipo],TipoProc)+SUMIFS(BaseMovimentação[qtde],BaseMovimentação[Parametro],"VP Sobrestado",BaseMovimentação[ano],Ano,BaseMovimentação[Mês],B13,BaseMovimentação[Tipo],TipoProc)</f>
        <v>78996</v>
      </c>
      <c r="L13" s="75">
        <f ca="1">SUMIFS(BaseMovimentação[qtde],BaseMovimentação[Parametro],"tramitação ajustada",BaseMovimentação[ano],Ano,BaseMovimentação[Mês],B13,BaseMovimentação[Tipo],TipoProc)+SUMIFS(BaseMovimentação[qtde],BaseMovimentação[Parametro],"VP tramitação ajustada",BaseMovimentação[ano],Ano,BaseMovimentação[Mês],B13,BaseMovimentação[Tipo],TipoProc)</f>
        <v>261173</v>
      </c>
      <c r="Z13" s="71">
        <v>8</v>
      </c>
      <c r="AA13" s="71" t="s">
        <v>26</v>
      </c>
    </row>
    <row r="14" spans="1:29" x14ac:dyDescent="0.25">
      <c r="A14" s="73">
        <f t="shared" ca="1" si="1"/>
        <v>43374</v>
      </c>
      <c r="B14" s="74">
        <v>10</v>
      </c>
      <c r="C14" s="75">
        <f ca="1">SUMIFS(BaseMovimentação[qtde],BaseMovimentação[Parametro],"Distribuídos",BaseMovimentação[ano], Ano,BaseMovimentação[Mês],B14,BaseMovimentação[Tipo],TipoProc)</f>
        <v>11447</v>
      </c>
      <c r="D14" s="75">
        <f ca="1">SUMIFS(BaseMovimentação[qtde],BaseMovimentação[Parametro],"Recebidos por Redistribuição",BaseMovimentação[ano], Ano,BaseMovimentação[Mês],B14,BaseMovimentação[Tipo],TipoProc)</f>
        <v>2788</v>
      </c>
      <c r="E14" s="71">
        <f ca="1">SUMIFS(BaseMovimentação[qtde],BaseMovimentação[Parametro],"julgamento em sessão",BaseMovimentação[ano],Ano,BaseMovimentação[Mês],$B14,BaseMovimentação[Tipo],TipoProc)</f>
        <v>9440</v>
      </c>
      <c r="F14" s="76">
        <f ca="1">SUMIFS(BaseMovimentação[qtde],BaseMovimentação[Parametro],"Decisão Terminativa",BaseMovimentação[ano],Ano,BaseMovimentação[Mês],$B14,BaseMovimentação[Tipo],TipoProc)</f>
        <v>3156</v>
      </c>
      <c r="G14" s="71">
        <f ca="1">SUMIFS(BaseMovimentação[qtde],BaseMovimentação[Parametro],"Agravos",BaseMovimentação[ano],Ano,BaseMovimentação[Mês],$B14,BaseMovimentação[Tipo],TipoProc)</f>
        <v>5555</v>
      </c>
      <c r="H14" s="75">
        <f t="shared" ca="1" si="0"/>
        <v>18151</v>
      </c>
      <c r="I14" s="75">
        <f ca="1">SUMIFS(BaseMovimentação[qtde],BaseMovimentação[Parametro],"Baixados Definitivamente",BaseMovimentação[ano], Ano,BaseMovimentação[Mês],B14,BaseMovimentação[Tipo],TipoProc)</f>
        <v>8994</v>
      </c>
      <c r="J14" s="75">
        <f ca="1">SUMIFS(BaseMovimentação[qtde],BaseMovimentação[Parametro],"tramitação total",BaseMovimentação[ano],Ano,BaseMovimentação[Mês],B14,BaseMovimentação[Tipo],TipoProc)+SUMIFS(BaseMovimentação[qtde],BaseMovimentação[Parametro],"VP tramitação total",BaseMovimentação[ano],Ano,BaseMovimentação[Mês],B14,BaseMovimentação[Tipo],TipoProc)</f>
        <v>340323</v>
      </c>
      <c r="K14" s="75">
        <f ca="1">SUMIFS(BaseMovimentação[qtde],BaseMovimentação[Parametro],"Sobrestado",BaseMovimentação[ano],Ano,BaseMovimentação[Mês],B14,BaseMovimentação[Tipo],TipoProc)+SUMIFS(BaseMovimentação[qtde],BaseMovimentação[Parametro],"VP Sobrestado",BaseMovimentação[ano],Ano,BaseMovimentação[Mês],B14,BaseMovimentação[Tipo],TipoProc)</f>
        <v>79580</v>
      </c>
      <c r="L14" s="75">
        <f ca="1">SUMIFS(BaseMovimentação[qtde],BaseMovimentação[Parametro],"tramitação ajustada",BaseMovimentação[ano],Ano,BaseMovimentação[Mês],B14,BaseMovimentação[Tipo],TipoProc)+SUMIFS(BaseMovimentação[qtde],BaseMovimentação[Parametro],"VP tramitação ajustada",BaseMovimentação[ano],Ano,BaseMovimentação[Mês],B14,BaseMovimentação[Tipo],TipoProc)</f>
        <v>260743</v>
      </c>
      <c r="Z14" s="71">
        <v>9</v>
      </c>
      <c r="AA14" s="71" t="s">
        <v>27</v>
      </c>
    </row>
    <row r="15" spans="1:29" x14ac:dyDescent="0.25">
      <c r="A15" s="73">
        <f t="shared" ca="1" si="1"/>
        <v>43405</v>
      </c>
      <c r="B15" s="74">
        <v>11</v>
      </c>
      <c r="C15" s="75">
        <f ca="1">SUMIFS(BaseMovimentação[qtde],BaseMovimentação[Parametro],"Distribuídos",BaseMovimentação[ano], Ano,BaseMovimentação[Mês],B15,BaseMovimentação[Tipo],TipoProc)</f>
        <v>9252</v>
      </c>
      <c r="D15" s="75">
        <f ca="1">SUMIFS(BaseMovimentação[qtde],BaseMovimentação[Parametro],"Recebidos por Redistribuição",BaseMovimentação[ano], Ano,BaseMovimentação[Mês],B15,BaseMovimentação[Tipo],TipoProc)</f>
        <v>2108</v>
      </c>
      <c r="E15" s="71">
        <f ca="1">SUMIFS(BaseMovimentação[qtde],BaseMovimentação[Parametro],"julgamento em sessão",BaseMovimentação[ano],Ano,BaseMovimentação[Mês],$B15,BaseMovimentação[Tipo],TipoProc)</f>
        <v>8320</v>
      </c>
      <c r="F15" s="76">
        <f ca="1">SUMIFS(BaseMovimentação[qtde],BaseMovimentação[Parametro],"Decisão Terminativa",BaseMovimentação[ano],Ano,BaseMovimentação[Mês],$B15,BaseMovimentação[Tipo],TipoProc)</f>
        <v>2745</v>
      </c>
      <c r="G15" s="71">
        <f ca="1">SUMIFS(BaseMovimentação[qtde],BaseMovimentação[Parametro],"Agravos",BaseMovimentação[ano],Ano,BaseMovimentação[Mês],$B15,BaseMovimentação[Tipo],TipoProc)</f>
        <v>4327</v>
      </c>
      <c r="H15" s="75">
        <f t="shared" ca="1" si="0"/>
        <v>15392</v>
      </c>
      <c r="I15" s="75">
        <f ca="1">SUMIFS(BaseMovimentação[qtde],BaseMovimentação[Parametro],"Baixados Definitivamente",BaseMovimentação[ano], Ano,BaseMovimentação[Mês],B15,BaseMovimentação[Tipo],TipoProc)</f>
        <v>7435</v>
      </c>
      <c r="J15" s="75">
        <f ca="1">SUMIFS(BaseMovimentação[qtde],BaseMovimentação[Parametro],"tramitação total",BaseMovimentação[ano],Ano,BaseMovimentação[Mês],B15,BaseMovimentação[Tipo],TipoProc)+SUMIFS(BaseMovimentação[qtde],BaseMovimentação[Parametro],"VP tramitação total",BaseMovimentação[ano],Ano,BaseMovimentação[Mês],B15,BaseMovimentação[Tipo],TipoProc)</f>
        <v>336166</v>
      </c>
      <c r="K15" s="75">
        <f ca="1">SUMIFS(BaseMovimentação[qtde],BaseMovimentação[Parametro],"Sobrestado",BaseMovimentação[ano],Ano,BaseMovimentação[Mês],B15,BaseMovimentação[Tipo],TipoProc)+SUMIFS(BaseMovimentação[qtde],BaseMovimentação[Parametro],"VP Sobrestado",BaseMovimentação[ano],Ano,BaseMovimentação[Mês],B15,BaseMovimentação[Tipo],TipoProc)</f>
        <v>79734</v>
      </c>
      <c r="L15" s="75">
        <f ca="1">SUMIFS(BaseMovimentação[qtde],BaseMovimentação[Parametro],"tramitação ajustada",BaseMovimentação[ano],Ano,BaseMovimentação[Mês],B15,BaseMovimentação[Tipo],TipoProc)+SUMIFS(BaseMovimentação[qtde],BaseMovimentação[Parametro],"VP tramitação ajustada",BaseMovimentação[ano],Ano,BaseMovimentação[Mês],B15,BaseMovimentação[Tipo],TipoProc)</f>
        <v>256432</v>
      </c>
      <c r="Z15" s="71">
        <v>10</v>
      </c>
      <c r="AA15" s="71" t="s">
        <v>28</v>
      </c>
    </row>
    <row r="16" spans="1:29" x14ac:dyDescent="0.25">
      <c r="A16" s="73">
        <f t="shared" ca="1" si="1"/>
        <v>43435</v>
      </c>
      <c r="B16" s="74">
        <v>12</v>
      </c>
      <c r="C16" s="75">
        <f ca="1">SUMIFS(BaseMovimentação[qtde],BaseMovimentação[Parametro],"Distribuídos",BaseMovimentação[ano], Ano,BaseMovimentação[Mês],B16,BaseMovimentação[Tipo],TipoProc)</f>
        <v>10450</v>
      </c>
      <c r="D16" s="75">
        <f ca="1">SUMIFS(BaseMovimentação[qtde],BaseMovimentação[Parametro],"Recebidos por Redistribuição",BaseMovimentação[ano], Ano,BaseMovimentação[Mês],B16,BaseMovimentação[Tipo],TipoProc)</f>
        <v>1188</v>
      </c>
      <c r="E16" s="71">
        <f ca="1">SUMIFS(BaseMovimentação[qtde],BaseMovimentação[Parametro],"julgamento em sessão",BaseMovimentação[ano],Ano,BaseMovimentação[Mês],$B16,BaseMovimentação[Tipo],TipoProc)</f>
        <v>6083</v>
      </c>
      <c r="F16" s="76">
        <f ca="1">SUMIFS(BaseMovimentação[qtde],BaseMovimentação[Parametro],"Decisão Terminativa",BaseMovimentação[ano],Ano,BaseMovimentação[Mês],$B16,BaseMovimentação[Tipo],TipoProc)</f>
        <v>2162</v>
      </c>
      <c r="G16" s="71">
        <f ca="1">SUMIFS(BaseMovimentação[qtde],BaseMovimentação[Parametro],"Agravos",BaseMovimentação[ano],Ano,BaseMovimentação[Mês],$B16,BaseMovimentação[Tipo],TipoProc)</f>
        <v>2960</v>
      </c>
      <c r="H16" s="75">
        <f t="shared" ca="1" si="0"/>
        <v>11205</v>
      </c>
      <c r="I16" s="75">
        <f ca="1">SUMIFS(BaseMovimentação[qtde],BaseMovimentação[Parametro],"Baixados Definitivamente",BaseMovimentação[ano], Ano,BaseMovimentação[Mês],B16,BaseMovimentação[Tipo],TipoProc)</f>
        <v>7200</v>
      </c>
      <c r="J16" s="75">
        <f ca="1">SUMIFS(BaseMovimentação[qtde],BaseMovimentação[Parametro],"tramitação total",BaseMovimentação[ano],Ano,BaseMovimentação[Mês],B16,BaseMovimentação[Tipo],TipoProc)+SUMIFS(BaseMovimentação[qtde],BaseMovimentação[Parametro],"VP tramitação total",BaseMovimentação[ano],Ano,BaseMovimentação[Mês],B16,BaseMovimentação[Tipo],TipoProc)</f>
        <v>330648</v>
      </c>
      <c r="K16" s="75">
        <f ca="1">SUMIFS(BaseMovimentação[qtde],BaseMovimentação[Parametro],"Sobrestado",BaseMovimentação[ano],Ano,BaseMovimentação[Mês],B16,BaseMovimentação[Tipo],TipoProc)+SUMIFS(BaseMovimentação[qtde],BaseMovimentação[Parametro],"VP Sobrestado",BaseMovimentação[ano],Ano,BaseMovimentação[Mês],B16,BaseMovimentação[Tipo],TipoProc)</f>
        <v>80557</v>
      </c>
      <c r="L16" s="75">
        <f ca="1">SUMIFS(BaseMovimentação[qtde],BaseMovimentação[Parametro],"tramitação ajustada",BaseMovimentação[ano],Ano,BaseMovimentação[Mês],B16,BaseMovimentação[Tipo],TipoProc)+SUMIFS(BaseMovimentação[qtde],BaseMovimentação[Parametro],"VP tramitação ajustada",BaseMovimentação[ano],Ano,BaseMovimentação[Mês],B16,BaseMovimentação[Tipo],TipoProc)</f>
        <v>250091</v>
      </c>
      <c r="Z16" s="71">
        <v>11</v>
      </c>
      <c r="AA16" s="71" t="s">
        <v>29</v>
      </c>
    </row>
    <row r="17" spans="1:27" x14ac:dyDescent="0.25">
      <c r="A17" s="78"/>
      <c r="B17" s="78"/>
      <c r="C17" s="79">
        <f t="shared" ref="C17:H17" ca="1" si="2">SUM(C5:C16)</f>
        <v>119498</v>
      </c>
      <c r="D17" s="79">
        <f t="shared" ca="1" si="2"/>
        <v>22606</v>
      </c>
      <c r="E17" s="79">
        <f t="shared" ca="1" si="2"/>
        <v>98424</v>
      </c>
      <c r="F17" s="79">
        <f t="shared" ca="1" si="2"/>
        <v>28654</v>
      </c>
      <c r="G17" s="79">
        <f t="shared" ca="1" si="2"/>
        <v>59945</v>
      </c>
      <c r="H17" s="79">
        <f t="shared" ca="1" si="2"/>
        <v>187023</v>
      </c>
      <c r="I17" s="79">
        <f ca="1">SUM(I5:I16)</f>
        <v>103367</v>
      </c>
      <c r="J17" s="79"/>
      <c r="K17" s="79"/>
      <c r="L17" s="79"/>
      <c r="Z17" s="71">
        <v>12</v>
      </c>
      <c r="AA17" s="71" t="s">
        <v>30</v>
      </c>
    </row>
    <row r="19" spans="1:27" x14ac:dyDescent="0.25">
      <c r="O19" s="71" t="s">
        <v>32</v>
      </c>
    </row>
    <row r="20" spans="1:27" x14ac:dyDescent="0.25">
      <c r="O20" s="80" t="b">
        <v>1</v>
      </c>
    </row>
    <row r="21" spans="1:27" x14ac:dyDescent="0.25">
      <c r="O21" s="71" t="b">
        <v>1</v>
      </c>
    </row>
    <row r="22" spans="1:27" x14ac:dyDescent="0.25">
      <c r="O22" s="71" t="b">
        <v>1</v>
      </c>
    </row>
  </sheetData>
  <sheetProtection algorithmName="SHA-512" hashValue="tbHv+hNU7xl2Dy0ZaO10f8wxIiDM0feyTkVj43npdLtQITAfyQ4BKZI5jB3750uZqVqedOGM+djgNFJezlj/7g==" saltValue="BGtxU69PEOIke8CnhRO0hg==" spinCount="100000" sheet="1" selectLockedCells="1" selectUnlockedCells="1"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85"/>
  <sheetViews>
    <sheetView workbookViewId="0">
      <pane ySplit="1" topLeftCell="A2" activePane="bottomLeft" state="frozen"/>
      <selection activeCell="Y10" sqref="Y10"/>
      <selection pane="bottomLeft" activeCell="Y10" sqref="Y10"/>
    </sheetView>
  </sheetViews>
  <sheetFormatPr defaultColWidth="9.140625" defaultRowHeight="15.75" x14ac:dyDescent="0.25"/>
  <cols>
    <col min="1" max="1" width="9.140625" style="62"/>
    <col min="2" max="2" width="19.42578125" style="62" bestFit="1" customWidth="1"/>
    <col min="3" max="3" width="28.5703125" style="62" bestFit="1" customWidth="1"/>
    <col min="4" max="4" width="23" style="63" customWidth="1"/>
    <col min="5" max="5" width="13" style="62" customWidth="1"/>
    <col min="6" max="16384" width="9.140625" style="57"/>
  </cols>
  <sheetData>
    <row r="1" spans="1:8" x14ac:dyDescent="0.25">
      <c r="A1" s="60" t="s">
        <v>0</v>
      </c>
      <c r="B1" s="60" t="s">
        <v>1</v>
      </c>
      <c r="C1" s="60" t="s">
        <v>2</v>
      </c>
      <c r="D1" s="40" t="s">
        <v>3</v>
      </c>
      <c r="E1" s="61" t="s">
        <v>33</v>
      </c>
    </row>
    <row r="2" spans="1:8" s="21" customFormat="1" x14ac:dyDescent="0.25">
      <c r="A2" s="46">
        <v>2014</v>
      </c>
      <c r="B2" s="46">
        <v>1</v>
      </c>
      <c r="C2" s="42" t="s">
        <v>13</v>
      </c>
      <c r="D2" s="40">
        <v>9124</v>
      </c>
      <c r="E2" s="46" t="s">
        <v>34</v>
      </c>
    </row>
    <row r="3" spans="1:8" s="21" customFormat="1" x14ac:dyDescent="0.25">
      <c r="A3" s="46">
        <v>2014</v>
      </c>
      <c r="B3" s="46">
        <v>1</v>
      </c>
      <c r="C3" s="42" t="s">
        <v>13</v>
      </c>
      <c r="D3" s="40">
        <v>9124</v>
      </c>
      <c r="E3" s="46" t="s">
        <v>18</v>
      </c>
    </row>
    <row r="4" spans="1:8" s="21" customFormat="1" x14ac:dyDescent="0.25">
      <c r="A4" s="46">
        <v>2014</v>
      </c>
      <c r="B4" s="46">
        <v>1</v>
      </c>
      <c r="C4" s="40" t="s">
        <v>36</v>
      </c>
      <c r="D4" s="40">
        <v>10742</v>
      </c>
      <c r="E4" s="46" t="s">
        <v>34</v>
      </c>
      <c r="H4" s="21" t="s">
        <v>102</v>
      </c>
    </row>
    <row r="5" spans="1:8" s="21" customFormat="1" x14ac:dyDescent="0.25">
      <c r="A5" s="46">
        <v>2014</v>
      </c>
      <c r="B5" s="46">
        <v>1</v>
      </c>
      <c r="C5" s="40" t="s">
        <v>36</v>
      </c>
      <c r="D5" s="40">
        <v>10742</v>
      </c>
      <c r="E5" s="46" t="s">
        <v>18</v>
      </c>
    </row>
    <row r="6" spans="1:8" s="21" customFormat="1" x14ac:dyDescent="0.25">
      <c r="A6" s="46">
        <v>2014</v>
      </c>
      <c r="B6" s="46">
        <v>1</v>
      </c>
      <c r="C6" s="40" t="s">
        <v>4</v>
      </c>
      <c r="D6" s="40">
        <v>702</v>
      </c>
      <c r="E6" s="46" t="s">
        <v>34</v>
      </c>
    </row>
    <row r="7" spans="1:8" s="21" customFormat="1" x14ac:dyDescent="0.25">
      <c r="A7" s="46">
        <v>2014</v>
      </c>
      <c r="B7" s="46">
        <v>1</v>
      </c>
      <c r="C7" s="40" t="s">
        <v>4</v>
      </c>
      <c r="D7" s="40">
        <v>702</v>
      </c>
      <c r="E7" s="46" t="s">
        <v>18</v>
      </c>
    </row>
    <row r="8" spans="1:8" s="21" customFormat="1" x14ac:dyDescent="0.25">
      <c r="A8" s="46">
        <v>2014</v>
      </c>
      <c r="B8" s="46">
        <v>1</v>
      </c>
      <c r="C8" s="48" t="s">
        <v>66</v>
      </c>
      <c r="D8" s="40">
        <v>5262</v>
      </c>
      <c r="E8" s="46" t="s">
        <v>34</v>
      </c>
    </row>
    <row r="9" spans="1:8" s="21" customFormat="1" x14ac:dyDescent="0.25">
      <c r="A9" s="46">
        <v>2014</v>
      </c>
      <c r="B9" s="46">
        <v>1</v>
      </c>
      <c r="C9" s="48" t="s">
        <v>66</v>
      </c>
      <c r="D9" s="40">
        <v>5262</v>
      </c>
      <c r="E9" s="46" t="s">
        <v>18</v>
      </c>
    </row>
    <row r="10" spans="1:8" s="21" customFormat="1" x14ac:dyDescent="0.25">
      <c r="A10" s="46">
        <v>2014</v>
      </c>
      <c r="B10" s="46">
        <v>1</v>
      </c>
      <c r="C10" s="48" t="s">
        <v>16</v>
      </c>
      <c r="D10" s="40">
        <v>330901</v>
      </c>
      <c r="E10" s="46" t="s">
        <v>34</v>
      </c>
    </row>
    <row r="11" spans="1:8" s="21" customFormat="1" x14ac:dyDescent="0.25">
      <c r="A11" s="46">
        <v>2014</v>
      </c>
      <c r="B11" s="46">
        <v>1</v>
      </c>
      <c r="C11" s="48" t="s">
        <v>16</v>
      </c>
      <c r="D11" s="40">
        <v>330901</v>
      </c>
      <c r="E11" s="46" t="s">
        <v>18</v>
      </c>
    </row>
    <row r="12" spans="1:8" s="21" customFormat="1" x14ac:dyDescent="0.25">
      <c r="A12" s="46">
        <v>2014</v>
      </c>
      <c r="B12" s="46">
        <v>1</v>
      </c>
      <c r="C12" s="48" t="s">
        <v>76</v>
      </c>
      <c r="D12" s="40">
        <v>16718</v>
      </c>
      <c r="E12" s="46" t="s">
        <v>34</v>
      </c>
    </row>
    <row r="13" spans="1:8" s="21" customFormat="1" x14ac:dyDescent="0.25">
      <c r="A13" s="46">
        <v>2014</v>
      </c>
      <c r="B13" s="46">
        <v>1</v>
      </c>
      <c r="C13" s="48" t="s">
        <v>76</v>
      </c>
      <c r="D13" s="40">
        <v>16718</v>
      </c>
      <c r="E13" s="46" t="s">
        <v>18</v>
      </c>
    </row>
    <row r="14" spans="1:8" s="21" customFormat="1" x14ac:dyDescent="0.25">
      <c r="A14" s="46">
        <v>2014</v>
      </c>
      <c r="B14" s="46">
        <v>1</v>
      </c>
      <c r="C14" s="48" t="s">
        <v>84</v>
      </c>
      <c r="D14" s="40">
        <v>8052</v>
      </c>
      <c r="E14" s="46" t="s">
        <v>34</v>
      </c>
    </row>
    <row r="15" spans="1:8" s="21" customFormat="1" x14ac:dyDescent="0.25">
      <c r="A15" s="46">
        <v>2014</v>
      </c>
      <c r="B15" s="46">
        <v>1</v>
      </c>
      <c r="C15" s="48" t="s">
        <v>84</v>
      </c>
      <c r="D15" s="40">
        <v>8052</v>
      </c>
      <c r="E15" s="46" t="s">
        <v>18</v>
      </c>
    </row>
    <row r="16" spans="1:8" s="21" customFormat="1" x14ac:dyDescent="0.25">
      <c r="A16" s="46">
        <v>2014</v>
      </c>
      <c r="B16" s="46">
        <v>1</v>
      </c>
      <c r="C16" s="48" t="s">
        <v>67</v>
      </c>
      <c r="D16" s="40">
        <v>347619</v>
      </c>
      <c r="E16" s="46" t="s">
        <v>34</v>
      </c>
    </row>
    <row r="17" spans="1:5" s="21" customFormat="1" x14ac:dyDescent="0.25">
      <c r="A17" s="46">
        <v>2014</v>
      </c>
      <c r="B17" s="46">
        <v>1</v>
      </c>
      <c r="C17" s="48" t="s">
        <v>67</v>
      </c>
      <c r="D17" s="40">
        <v>347619</v>
      </c>
      <c r="E17" s="46" t="s">
        <v>18</v>
      </c>
    </row>
    <row r="18" spans="1:5" s="21" customFormat="1" x14ac:dyDescent="0.25">
      <c r="A18" s="46">
        <v>2014</v>
      </c>
      <c r="B18" s="46">
        <v>2</v>
      </c>
      <c r="C18" s="42" t="s">
        <v>13</v>
      </c>
      <c r="D18" s="40">
        <v>10939</v>
      </c>
      <c r="E18" s="46" t="s">
        <v>34</v>
      </c>
    </row>
    <row r="19" spans="1:5" s="21" customFormat="1" x14ac:dyDescent="0.25">
      <c r="A19" s="46">
        <v>2014</v>
      </c>
      <c r="B19" s="46">
        <v>2</v>
      </c>
      <c r="C19" s="42" t="s">
        <v>13</v>
      </c>
      <c r="D19" s="40">
        <v>10939</v>
      </c>
      <c r="E19" s="46" t="s">
        <v>18</v>
      </c>
    </row>
    <row r="20" spans="1:5" s="21" customFormat="1" x14ac:dyDescent="0.25">
      <c r="A20" s="46">
        <v>2014</v>
      </c>
      <c r="B20" s="46">
        <v>2</v>
      </c>
      <c r="C20" s="40" t="s">
        <v>36</v>
      </c>
      <c r="D20" s="40">
        <v>14065</v>
      </c>
      <c r="E20" s="46" t="s">
        <v>34</v>
      </c>
    </row>
    <row r="21" spans="1:5" s="21" customFormat="1" x14ac:dyDescent="0.25">
      <c r="A21" s="46">
        <v>2014</v>
      </c>
      <c r="B21" s="46">
        <v>2</v>
      </c>
      <c r="C21" s="40" t="s">
        <v>36</v>
      </c>
      <c r="D21" s="40">
        <v>14065</v>
      </c>
      <c r="E21" s="46" t="s">
        <v>18</v>
      </c>
    </row>
    <row r="22" spans="1:5" s="21" customFormat="1" x14ac:dyDescent="0.25">
      <c r="A22" s="46">
        <v>2014</v>
      </c>
      <c r="B22" s="46">
        <v>2</v>
      </c>
      <c r="C22" s="40" t="s">
        <v>4</v>
      </c>
      <c r="D22" s="40">
        <v>2154</v>
      </c>
      <c r="E22" s="46" t="s">
        <v>34</v>
      </c>
    </row>
    <row r="23" spans="1:5" s="21" customFormat="1" x14ac:dyDescent="0.25">
      <c r="A23" s="46">
        <v>2014</v>
      </c>
      <c r="B23" s="46">
        <v>2</v>
      </c>
      <c r="C23" s="40" t="s">
        <v>4</v>
      </c>
      <c r="D23" s="40">
        <v>2154</v>
      </c>
      <c r="E23" s="46" t="s">
        <v>18</v>
      </c>
    </row>
    <row r="24" spans="1:5" s="21" customFormat="1" x14ac:dyDescent="0.25">
      <c r="A24" s="46">
        <v>2014</v>
      </c>
      <c r="B24" s="46">
        <v>2</v>
      </c>
      <c r="C24" s="48" t="s">
        <v>66</v>
      </c>
      <c r="D24" s="40">
        <v>7686</v>
      </c>
      <c r="E24" s="46" t="s">
        <v>34</v>
      </c>
    </row>
    <row r="25" spans="1:5" s="21" customFormat="1" x14ac:dyDescent="0.25">
      <c r="A25" s="46">
        <v>2014</v>
      </c>
      <c r="B25" s="46">
        <v>2</v>
      </c>
      <c r="C25" s="48" t="s">
        <v>66</v>
      </c>
      <c r="D25" s="40">
        <v>7686</v>
      </c>
      <c r="E25" s="46" t="s">
        <v>18</v>
      </c>
    </row>
    <row r="26" spans="1:5" s="21" customFormat="1" x14ac:dyDescent="0.25">
      <c r="A26" s="46">
        <v>2014</v>
      </c>
      <c r="B26" s="46">
        <v>2</v>
      </c>
      <c r="C26" s="48" t="s">
        <v>76</v>
      </c>
      <c r="D26" s="40">
        <v>17027</v>
      </c>
      <c r="E26" s="46" t="s">
        <v>34</v>
      </c>
    </row>
    <row r="27" spans="1:5" s="21" customFormat="1" x14ac:dyDescent="0.25">
      <c r="A27" s="46">
        <v>2014</v>
      </c>
      <c r="B27" s="46">
        <v>2</v>
      </c>
      <c r="C27" s="48" t="s">
        <v>76</v>
      </c>
      <c r="D27" s="40">
        <v>17027</v>
      </c>
      <c r="E27" s="46" t="s">
        <v>18</v>
      </c>
    </row>
    <row r="28" spans="1:5" s="21" customFormat="1" x14ac:dyDescent="0.25">
      <c r="A28" s="46">
        <v>2014</v>
      </c>
      <c r="B28" s="46">
        <v>2</v>
      </c>
      <c r="C28" s="48" t="s">
        <v>84</v>
      </c>
      <c r="D28" s="40">
        <v>13532</v>
      </c>
      <c r="E28" s="46" t="s">
        <v>34</v>
      </c>
    </row>
    <row r="29" spans="1:5" s="21" customFormat="1" x14ac:dyDescent="0.25">
      <c r="A29" s="46">
        <v>2014</v>
      </c>
      <c r="B29" s="46">
        <v>2</v>
      </c>
      <c r="C29" s="48" t="s">
        <v>84</v>
      </c>
      <c r="D29" s="40">
        <v>13532</v>
      </c>
      <c r="E29" s="46" t="s">
        <v>18</v>
      </c>
    </row>
    <row r="30" spans="1:5" s="21" customFormat="1" x14ac:dyDescent="0.25">
      <c r="A30" s="46">
        <v>2014</v>
      </c>
      <c r="B30" s="46">
        <v>2</v>
      </c>
      <c r="C30" s="48" t="s">
        <v>16</v>
      </c>
      <c r="D30" s="40">
        <v>328505</v>
      </c>
      <c r="E30" s="46" t="s">
        <v>34</v>
      </c>
    </row>
    <row r="31" spans="1:5" s="21" customFormat="1" x14ac:dyDescent="0.25">
      <c r="A31" s="46">
        <v>2014</v>
      </c>
      <c r="B31" s="46">
        <v>2</v>
      </c>
      <c r="C31" s="48" t="s">
        <v>16</v>
      </c>
      <c r="D31" s="40">
        <v>328505</v>
      </c>
      <c r="E31" s="46" t="s">
        <v>18</v>
      </c>
    </row>
    <row r="32" spans="1:5" s="21" customFormat="1" x14ac:dyDescent="0.25">
      <c r="A32" s="46">
        <v>2014</v>
      </c>
      <c r="B32" s="46">
        <v>2</v>
      </c>
      <c r="C32" s="48" t="s">
        <v>67</v>
      </c>
      <c r="D32" s="40">
        <v>345532</v>
      </c>
      <c r="E32" s="46" t="s">
        <v>34</v>
      </c>
    </row>
    <row r="33" spans="1:5" s="21" customFormat="1" x14ac:dyDescent="0.25">
      <c r="A33" s="46">
        <v>2014</v>
      </c>
      <c r="B33" s="46">
        <v>2</v>
      </c>
      <c r="C33" s="48" t="s">
        <v>67</v>
      </c>
      <c r="D33" s="40">
        <v>345532</v>
      </c>
      <c r="E33" s="46" t="s">
        <v>18</v>
      </c>
    </row>
    <row r="34" spans="1:5" s="21" customFormat="1" x14ac:dyDescent="0.25">
      <c r="A34" s="46">
        <v>2014</v>
      </c>
      <c r="B34" s="46">
        <v>3</v>
      </c>
      <c r="C34" s="42" t="s">
        <v>13</v>
      </c>
      <c r="D34" s="40">
        <v>10766</v>
      </c>
      <c r="E34" s="46" t="s">
        <v>34</v>
      </c>
    </row>
    <row r="35" spans="1:5" s="21" customFormat="1" x14ac:dyDescent="0.25">
      <c r="A35" s="46">
        <v>2014</v>
      </c>
      <c r="B35" s="46">
        <v>3</v>
      </c>
      <c r="C35" s="42" t="s">
        <v>13</v>
      </c>
      <c r="D35" s="40">
        <v>10766</v>
      </c>
      <c r="E35" s="46" t="s">
        <v>18</v>
      </c>
    </row>
    <row r="36" spans="1:5" s="21" customFormat="1" x14ac:dyDescent="0.25">
      <c r="A36" s="46">
        <v>2014</v>
      </c>
      <c r="B36" s="46">
        <v>3</v>
      </c>
      <c r="C36" s="40" t="s">
        <v>36</v>
      </c>
      <c r="D36" s="40">
        <v>11589</v>
      </c>
      <c r="E36" s="46" t="s">
        <v>34</v>
      </c>
    </row>
    <row r="37" spans="1:5" s="21" customFormat="1" x14ac:dyDescent="0.25">
      <c r="A37" s="46">
        <v>2014</v>
      </c>
      <c r="B37" s="46">
        <v>3</v>
      </c>
      <c r="C37" s="40" t="s">
        <v>36</v>
      </c>
      <c r="D37" s="40">
        <v>11589</v>
      </c>
      <c r="E37" s="46" t="s">
        <v>18</v>
      </c>
    </row>
    <row r="38" spans="1:5" s="21" customFormat="1" x14ac:dyDescent="0.25">
      <c r="A38" s="46">
        <v>2014</v>
      </c>
      <c r="B38" s="46">
        <v>3</v>
      </c>
      <c r="C38" s="40" t="s">
        <v>4</v>
      </c>
      <c r="D38" s="40">
        <v>1721</v>
      </c>
      <c r="E38" s="46" t="s">
        <v>34</v>
      </c>
    </row>
    <row r="39" spans="1:5" s="21" customFormat="1" x14ac:dyDescent="0.25">
      <c r="A39" s="46">
        <v>2014</v>
      </c>
      <c r="B39" s="46">
        <v>3</v>
      </c>
      <c r="C39" s="40" t="s">
        <v>4</v>
      </c>
      <c r="D39" s="40">
        <v>1721</v>
      </c>
      <c r="E39" s="46" t="s">
        <v>18</v>
      </c>
    </row>
    <row r="40" spans="1:5" s="21" customFormat="1" x14ac:dyDescent="0.25">
      <c r="A40" s="46">
        <v>2014</v>
      </c>
      <c r="B40" s="46">
        <v>3</v>
      </c>
      <c r="C40" s="48" t="s">
        <v>66</v>
      </c>
      <c r="D40" s="40">
        <v>6265</v>
      </c>
      <c r="E40" s="46" t="s">
        <v>34</v>
      </c>
    </row>
    <row r="41" spans="1:5" s="21" customFormat="1" x14ac:dyDescent="0.25">
      <c r="A41" s="46">
        <v>2014</v>
      </c>
      <c r="B41" s="46">
        <v>3</v>
      </c>
      <c r="C41" s="48" t="s">
        <v>66</v>
      </c>
      <c r="D41" s="40">
        <v>6265</v>
      </c>
      <c r="E41" s="46" t="s">
        <v>18</v>
      </c>
    </row>
    <row r="42" spans="1:5" s="21" customFormat="1" x14ac:dyDescent="0.25">
      <c r="A42" s="46">
        <v>2014</v>
      </c>
      <c r="B42" s="46">
        <v>3</v>
      </c>
      <c r="C42" s="48" t="s">
        <v>76</v>
      </c>
      <c r="D42" s="40">
        <v>17070</v>
      </c>
      <c r="E42" s="46" t="s">
        <v>34</v>
      </c>
    </row>
    <row r="43" spans="1:5" s="21" customFormat="1" x14ac:dyDescent="0.25">
      <c r="A43" s="46">
        <v>2014</v>
      </c>
      <c r="B43" s="46">
        <v>3</v>
      </c>
      <c r="C43" s="48" t="s">
        <v>76</v>
      </c>
      <c r="D43" s="40">
        <v>17070</v>
      </c>
      <c r="E43" s="46" t="s">
        <v>18</v>
      </c>
    </row>
    <row r="44" spans="1:5" s="21" customFormat="1" x14ac:dyDescent="0.25">
      <c r="A44" s="46">
        <v>2014</v>
      </c>
      <c r="B44" s="46">
        <v>3</v>
      </c>
      <c r="C44" s="48" t="s">
        <v>84</v>
      </c>
      <c r="D44" s="40">
        <v>11801</v>
      </c>
      <c r="E44" s="46" t="s">
        <v>34</v>
      </c>
    </row>
    <row r="45" spans="1:5" s="21" customFormat="1" x14ac:dyDescent="0.25">
      <c r="A45" s="46">
        <v>2014</v>
      </c>
      <c r="B45" s="46">
        <v>3</v>
      </c>
      <c r="C45" s="48" t="s">
        <v>84</v>
      </c>
      <c r="D45" s="40">
        <v>11801</v>
      </c>
      <c r="E45" s="46" t="s">
        <v>18</v>
      </c>
    </row>
    <row r="46" spans="1:5" s="21" customFormat="1" x14ac:dyDescent="0.25">
      <c r="A46" s="46">
        <v>2014</v>
      </c>
      <c r="B46" s="46">
        <v>3</v>
      </c>
      <c r="C46" s="48" t="s">
        <v>16</v>
      </c>
      <c r="D46" s="40">
        <v>323107</v>
      </c>
      <c r="E46" s="46" t="s">
        <v>34</v>
      </c>
    </row>
    <row r="47" spans="1:5" s="21" customFormat="1" x14ac:dyDescent="0.25">
      <c r="A47" s="46">
        <v>2014</v>
      </c>
      <c r="B47" s="46">
        <v>3</v>
      </c>
      <c r="C47" s="48" t="s">
        <v>16</v>
      </c>
      <c r="D47" s="40">
        <v>323107</v>
      </c>
      <c r="E47" s="46" t="s">
        <v>18</v>
      </c>
    </row>
    <row r="48" spans="1:5" s="21" customFormat="1" x14ac:dyDescent="0.25">
      <c r="A48" s="46">
        <v>2014</v>
      </c>
      <c r="B48" s="46">
        <v>3</v>
      </c>
      <c r="C48" s="48" t="s">
        <v>67</v>
      </c>
      <c r="D48" s="40">
        <v>340177</v>
      </c>
      <c r="E48" s="46" t="s">
        <v>34</v>
      </c>
    </row>
    <row r="49" spans="1:5" s="21" customFormat="1" x14ac:dyDescent="0.25">
      <c r="A49" s="46">
        <v>2014</v>
      </c>
      <c r="B49" s="46">
        <v>3</v>
      </c>
      <c r="C49" s="48" t="s">
        <v>67</v>
      </c>
      <c r="D49" s="40">
        <v>340177</v>
      </c>
      <c r="E49" s="46" t="s">
        <v>18</v>
      </c>
    </row>
    <row r="50" spans="1:5" s="21" customFormat="1" x14ac:dyDescent="0.25">
      <c r="A50" s="46">
        <v>2014</v>
      </c>
      <c r="B50" s="46">
        <v>4</v>
      </c>
      <c r="C50" s="42" t="s">
        <v>13</v>
      </c>
      <c r="D50" s="40">
        <v>9363</v>
      </c>
      <c r="E50" s="46" t="s">
        <v>34</v>
      </c>
    </row>
    <row r="51" spans="1:5" s="21" customFormat="1" x14ac:dyDescent="0.25">
      <c r="A51" s="46">
        <v>2014</v>
      </c>
      <c r="B51" s="46">
        <v>4</v>
      </c>
      <c r="C51" s="42" t="s">
        <v>13</v>
      </c>
      <c r="D51" s="40">
        <v>9363</v>
      </c>
      <c r="E51" s="46" t="s">
        <v>18</v>
      </c>
    </row>
    <row r="52" spans="1:5" s="21" customFormat="1" x14ac:dyDescent="0.25">
      <c r="A52" s="46">
        <v>2014</v>
      </c>
      <c r="B52" s="46">
        <v>4</v>
      </c>
      <c r="C52" s="40" t="s">
        <v>36</v>
      </c>
      <c r="D52" s="40">
        <v>12232</v>
      </c>
      <c r="E52" s="46" t="s">
        <v>34</v>
      </c>
    </row>
    <row r="53" spans="1:5" s="21" customFormat="1" x14ac:dyDescent="0.25">
      <c r="A53" s="46">
        <v>2014</v>
      </c>
      <c r="B53" s="46">
        <v>4</v>
      </c>
      <c r="C53" s="40" t="s">
        <v>36</v>
      </c>
      <c r="D53" s="40">
        <v>12232</v>
      </c>
      <c r="E53" s="46" t="s">
        <v>18</v>
      </c>
    </row>
    <row r="54" spans="1:5" s="21" customFormat="1" x14ac:dyDescent="0.25">
      <c r="A54" s="46">
        <v>2014</v>
      </c>
      <c r="B54" s="46">
        <v>4</v>
      </c>
      <c r="C54" s="40" t="s">
        <v>4</v>
      </c>
      <c r="D54" s="40">
        <v>1935</v>
      </c>
      <c r="E54" s="46" t="s">
        <v>34</v>
      </c>
    </row>
    <row r="55" spans="1:5" s="21" customFormat="1" x14ac:dyDescent="0.25">
      <c r="A55" s="46">
        <v>2014</v>
      </c>
      <c r="B55" s="46">
        <v>4</v>
      </c>
      <c r="C55" s="40" t="s">
        <v>4</v>
      </c>
      <c r="D55" s="40">
        <v>1935</v>
      </c>
      <c r="E55" s="46" t="s">
        <v>18</v>
      </c>
    </row>
    <row r="56" spans="1:5" s="21" customFormat="1" x14ac:dyDescent="0.25">
      <c r="A56" s="46">
        <v>2014</v>
      </c>
      <c r="B56" s="46">
        <v>4</v>
      </c>
      <c r="C56" s="48" t="s">
        <v>66</v>
      </c>
      <c r="D56" s="40">
        <v>5846</v>
      </c>
      <c r="E56" s="46" t="s">
        <v>34</v>
      </c>
    </row>
    <row r="57" spans="1:5" s="21" customFormat="1" x14ac:dyDescent="0.25">
      <c r="A57" s="46">
        <v>2014</v>
      </c>
      <c r="B57" s="46">
        <v>4</v>
      </c>
      <c r="C57" s="48" t="s">
        <v>66</v>
      </c>
      <c r="D57" s="40">
        <v>5846</v>
      </c>
      <c r="E57" s="46" t="s">
        <v>18</v>
      </c>
    </row>
    <row r="58" spans="1:5" s="21" customFormat="1" x14ac:dyDescent="0.25">
      <c r="A58" s="46">
        <v>2014</v>
      </c>
      <c r="B58" s="46">
        <v>4</v>
      </c>
      <c r="C58" s="48" t="s">
        <v>76</v>
      </c>
      <c r="D58" s="40">
        <v>17174</v>
      </c>
      <c r="E58" s="46" t="s">
        <v>34</v>
      </c>
    </row>
    <row r="59" spans="1:5" s="21" customFormat="1" x14ac:dyDescent="0.25">
      <c r="A59" s="46">
        <v>2014</v>
      </c>
      <c r="B59" s="46">
        <v>4</v>
      </c>
      <c r="C59" s="48" t="s">
        <v>76</v>
      </c>
      <c r="D59" s="40">
        <v>17174</v>
      </c>
      <c r="E59" s="46" t="s">
        <v>18</v>
      </c>
    </row>
    <row r="60" spans="1:5" s="21" customFormat="1" x14ac:dyDescent="0.25">
      <c r="A60" s="46">
        <v>2014</v>
      </c>
      <c r="B60" s="46">
        <v>4</v>
      </c>
      <c r="C60" s="48" t="s">
        <v>84</v>
      </c>
      <c r="D60" s="40">
        <v>11004</v>
      </c>
      <c r="E60" s="46" t="s">
        <v>34</v>
      </c>
    </row>
    <row r="61" spans="1:5" s="21" customFormat="1" x14ac:dyDescent="0.25">
      <c r="A61" s="46">
        <v>2014</v>
      </c>
      <c r="B61" s="46">
        <v>4</v>
      </c>
      <c r="C61" s="48" t="s">
        <v>84</v>
      </c>
      <c r="D61" s="40">
        <v>11004</v>
      </c>
      <c r="E61" s="46" t="s">
        <v>18</v>
      </c>
    </row>
    <row r="62" spans="1:5" s="21" customFormat="1" x14ac:dyDescent="0.25">
      <c r="A62" s="46">
        <v>2014</v>
      </c>
      <c r="B62" s="46">
        <v>4</v>
      </c>
      <c r="C62" s="48" t="s">
        <v>16</v>
      </c>
      <c r="D62" s="40">
        <v>320325</v>
      </c>
      <c r="E62" s="46" t="s">
        <v>34</v>
      </c>
    </row>
    <row r="63" spans="1:5" s="21" customFormat="1" x14ac:dyDescent="0.25">
      <c r="A63" s="46">
        <v>2014</v>
      </c>
      <c r="B63" s="46">
        <v>4</v>
      </c>
      <c r="C63" s="48" t="s">
        <v>16</v>
      </c>
      <c r="D63" s="40">
        <v>320325</v>
      </c>
      <c r="E63" s="46" t="s">
        <v>18</v>
      </c>
    </row>
    <row r="64" spans="1:5" s="21" customFormat="1" x14ac:dyDescent="0.25">
      <c r="A64" s="46">
        <v>2014</v>
      </c>
      <c r="B64" s="46">
        <v>4</v>
      </c>
      <c r="C64" s="48" t="s">
        <v>67</v>
      </c>
      <c r="D64" s="40">
        <v>337499</v>
      </c>
      <c r="E64" s="46" t="s">
        <v>34</v>
      </c>
    </row>
    <row r="65" spans="1:5" s="21" customFormat="1" x14ac:dyDescent="0.25">
      <c r="A65" s="46">
        <v>2014</v>
      </c>
      <c r="B65" s="46">
        <v>4</v>
      </c>
      <c r="C65" s="48" t="s">
        <v>67</v>
      </c>
      <c r="D65" s="40">
        <v>337499</v>
      </c>
      <c r="E65" s="46" t="s">
        <v>18</v>
      </c>
    </row>
    <row r="66" spans="1:5" s="21" customFormat="1" x14ac:dyDescent="0.25">
      <c r="A66" s="46">
        <v>2014</v>
      </c>
      <c r="B66" s="46">
        <v>5</v>
      </c>
      <c r="C66" s="42" t="s">
        <v>13</v>
      </c>
      <c r="D66" s="40">
        <v>11649</v>
      </c>
      <c r="E66" s="46" t="s">
        <v>34</v>
      </c>
    </row>
    <row r="67" spans="1:5" s="21" customFormat="1" x14ac:dyDescent="0.25">
      <c r="A67" s="46">
        <v>2014</v>
      </c>
      <c r="B67" s="46">
        <v>5</v>
      </c>
      <c r="C67" s="42" t="s">
        <v>13</v>
      </c>
      <c r="D67" s="40">
        <v>11649</v>
      </c>
      <c r="E67" s="46" t="s">
        <v>18</v>
      </c>
    </row>
    <row r="68" spans="1:5" s="21" customFormat="1" x14ac:dyDescent="0.25">
      <c r="A68" s="46">
        <v>2014</v>
      </c>
      <c r="B68" s="46">
        <v>5</v>
      </c>
      <c r="C68" s="40" t="s">
        <v>36</v>
      </c>
      <c r="D68" s="40">
        <v>13573</v>
      </c>
      <c r="E68" s="46" t="s">
        <v>34</v>
      </c>
    </row>
    <row r="69" spans="1:5" s="21" customFormat="1" x14ac:dyDescent="0.25">
      <c r="A69" s="46">
        <v>2014</v>
      </c>
      <c r="B69" s="46">
        <v>5</v>
      </c>
      <c r="C69" s="40" t="s">
        <v>36</v>
      </c>
      <c r="D69" s="40">
        <v>13573</v>
      </c>
      <c r="E69" s="46" t="s">
        <v>18</v>
      </c>
    </row>
    <row r="70" spans="1:5" s="21" customFormat="1" x14ac:dyDescent="0.25">
      <c r="A70" s="46">
        <v>2014</v>
      </c>
      <c r="B70" s="46">
        <v>5</v>
      </c>
      <c r="C70" s="40" t="s">
        <v>4</v>
      </c>
      <c r="D70" s="40">
        <v>1944</v>
      </c>
      <c r="E70" s="46" t="s">
        <v>34</v>
      </c>
    </row>
    <row r="71" spans="1:5" s="21" customFormat="1" x14ac:dyDescent="0.25">
      <c r="A71" s="46">
        <v>2014</v>
      </c>
      <c r="B71" s="46">
        <v>5</v>
      </c>
      <c r="C71" s="40" t="s">
        <v>4</v>
      </c>
      <c r="D71" s="40">
        <v>1944</v>
      </c>
      <c r="E71" s="46" t="s">
        <v>18</v>
      </c>
    </row>
    <row r="72" spans="1:5" s="21" customFormat="1" x14ac:dyDescent="0.25">
      <c r="A72" s="46">
        <v>2014</v>
      </c>
      <c r="B72" s="46">
        <v>5</v>
      </c>
      <c r="C72" s="48" t="s">
        <v>66</v>
      </c>
      <c r="D72" s="40">
        <v>6618</v>
      </c>
      <c r="E72" s="46" t="s">
        <v>34</v>
      </c>
    </row>
    <row r="73" spans="1:5" s="21" customFormat="1" x14ac:dyDescent="0.25">
      <c r="A73" s="46">
        <v>2014</v>
      </c>
      <c r="B73" s="46">
        <v>5</v>
      </c>
      <c r="C73" s="48" t="s">
        <v>66</v>
      </c>
      <c r="D73" s="40">
        <v>6618</v>
      </c>
      <c r="E73" s="46" t="s">
        <v>18</v>
      </c>
    </row>
    <row r="74" spans="1:5" s="21" customFormat="1" x14ac:dyDescent="0.25">
      <c r="A74" s="46">
        <v>2014</v>
      </c>
      <c r="B74" s="46">
        <v>5</v>
      </c>
      <c r="C74" s="48" t="s">
        <v>76</v>
      </c>
      <c r="D74" s="40">
        <v>18479</v>
      </c>
      <c r="E74" s="46" t="s">
        <v>34</v>
      </c>
    </row>
    <row r="75" spans="1:5" s="21" customFormat="1" x14ac:dyDescent="0.25">
      <c r="A75" s="46">
        <v>2014</v>
      </c>
      <c r="B75" s="46">
        <v>5</v>
      </c>
      <c r="C75" s="48" t="s">
        <v>76</v>
      </c>
      <c r="D75" s="40">
        <v>18479</v>
      </c>
      <c r="E75" s="46" t="s">
        <v>18</v>
      </c>
    </row>
    <row r="76" spans="1:5" s="21" customFormat="1" x14ac:dyDescent="0.25">
      <c r="A76" s="46">
        <v>2014</v>
      </c>
      <c r="B76" s="46">
        <v>5</v>
      </c>
      <c r="C76" s="48" t="s">
        <v>84</v>
      </c>
      <c r="D76" s="40">
        <v>11786</v>
      </c>
      <c r="E76" s="46" t="s">
        <v>34</v>
      </c>
    </row>
    <row r="77" spans="1:5" s="21" customFormat="1" x14ac:dyDescent="0.25">
      <c r="A77" s="46">
        <v>2014</v>
      </c>
      <c r="B77" s="46">
        <v>5</v>
      </c>
      <c r="C77" s="48" t="s">
        <v>84</v>
      </c>
      <c r="D77" s="40">
        <v>11786</v>
      </c>
      <c r="E77" s="46" t="s">
        <v>18</v>
      </c>
    </row>
    <row r="78" spans="1:5" s="21" customFormat="1" x14ac:dyDescent="0.25">
      <c r="A78" s="46">
        <v>2014</v>
      </c>
      <c r="B78" s="46">
        <v>5</v>
      </c>
      <c r="C78" s="48" t="s">
        <v>16</v>
      </c>
      <c r="D78" s="40">
        <v>316824</v>
      </c>
      <c r="E78" s="46" t="s">
        <v>34</v>
      </c>
    </row>
    <row r="79" spans="1:5" s="21" customFormat="1" x14ac:dyDescent="0.25">
      <c r="A79" s="46">
        <v>2014</v>
      </c>
      <c r="B79" s="46">
        <v>5</v>
      </c>
      <c r="C79" s="48" t="s">
        <v>16</v>
      </c>
      <c r="D79" s="40">
        <v>316824</v>
      </c>
      <c r="E79" s="46" t="s">
        <v>18</v>
      </c>
    </row>
    <row r="80" spans="1:5" s="21" customFormat="1" x14ac:dyDescent="0.25">
      <c r="A80" s="46">
        <v>2014</v>
      </c>
      <c r="B80" s="46">
        <v>5</v>
      </c>
      <c r="C80" s="48" t="s">
        <v>67</v>
      </c>
      <c r="D80" s="40">
        <v>335303</v>
      </c>
      <c r="E80" s="46" t="s">
        <v>34</v>
      </c>
    </row>
    <row r="81" spans="1:5" s="21" customFormat="1" x14ac:dyDescent="0.25">
      <c r="A81" s="46">
        <v>2014</v>
      </c>
      <c r="B81" s="46">
        <v>5</v>
      </c>
      <c r="C81" s="48" t="s">
        <v>67</v>
      </c>
      <c r="D81" s="40">
        <v>335303</v>
      </c>
      <c r="E81" s="46" t="s">
        <v>18</v>
      </c>
    </row>
    <row r="82" spans="1:5" s="21" customFormat="1" x14ac:dyDescent="0.25">
      <c r="A82" s="46">
        <v>2014</v>
      </c>
      <c r="B82" s="46">
        <v>6</v>
      </c>
      <c r="C82" s="42" t="s">
        <v>13</v>
      </c>
      <c r="D82" s="40">
        <v>9652</v>
      </c>
      <c r="E82" s="46" t="s">
        <v>34</v>
      </c>
    </row>
    <row r="83" spans="1:5" s="21" customFormat="1" x14ac:dyDescent="0.25">
      <c r="A83" s="46">
        <v>2014</v>
      </c>
      <c r="B83" s="46">
        <v>6</v>
      </c>
      <c r="C83" s="42" t="s">
        <v>13</v>
      </c>
      <c r="D83" s="40">
        <v>9652</v>
      </c>
      <c r="E83" s="46" t="s">
        <v>18</v>
      </c>
    </row>
    <row r="84" spans="1:5" s="21" customFormat="1" x14ac:dyDescent="0.25">
      <c r="A84" s="46">
        <v>2014</v>
      </c>
      <c r="B84" s="46">
        <v>6</v>
      </c>
      <c r="C84" s="40" t="s">
        <v>36</v>
      </c>
      <c r="D84" s="40">
        <v>11575</v>
      </c>
      <c r="E84" s="46" t="s">
        <v>34</v>
      </c>
    </row>
    <row r="85" spans="1:5" s="21" customFormat="1" x14ac:dyDescent="0.25">
      <c r="A85" s="46">
        <v>2014</v>
      </c>
      <c r="B85" s="46">
        <v>6</v>
      </c>
      <c r="C85" s="40" t="s">
        <v>36</v>
      </c>
      <c r="D85" s="40">
        <v>11575</v>
      </c>
      <c r="E85" s="46" t="s">
        <v>18</v>
      </c>
    </row>
    <row r="86" spans="1:5" s="21" customFormat="1" x14ac:dyDescent="0.25">
      <c r="A86" s="46">
        <v>2014</v>
      </c>
      <c r="B86" s="46">
        <v>6</v>
      </c>
      <c r="C86" s="40" t="s">
        <v>4</v>
      </c>
      <c r="D86" s="40">
        <v>1431</v>
      </c>
      <c r="E86" s="46" t="s">
        <v>34</v>
      </c>
    </row>
    <row r="87" spans="1:5" s="21" customFormat="1" x14ac:dyDescent="0.25">
      <c r="A87" s="46">
        <v>2014</v>
      </c>
      <c r="B87" s="46">
        <v>6</v>
      </c>
      <c r="C87" s="40" t="s">
        <v>4</v>
      </c>
      <c r="D87" s="40">
        <v>1431</v>
      </c>
      <c r="E87" s="46" t="s">
        <v>18</v>
      </c>
    </row>
    <row r="88" spans="1:5" s="21" customFormat="1" x14ac:dyDescent="0.25">
      <c r="A88" s="46">
        <v>2014</v>
      </c>
      <c r="B88" s="46">
        <v>6</v>
      </c>
      <c r="C88" s="48" t="s">
        <v>66</v>
      </c>
      <c r="D88" s="40">
        <v>5934</v>
      </c>
      <c r="E88" s="46" t="s">
        <v>34</v>
      </c>
    </row>
    <row r="89" spans="1:5" s="21" customFormat="1" x14ac:dyDescent="0.25">
      <c r="A89" s="46">
        <v>2014</v>
      </c>
      <c r="B89" s="46">
        <v>6</v>
      </c>
      <c r="C89" s="48" t="s">
        <v>66</v>
      </c>
      <c r="D89" s="40">
        <v>5934</v>
      </c>
      <c r="E89" s="46" t="s">
        <v>18</v>
      </c>
    </row>
    <row r="90" spans="1:5" s="21" customFormat="1" x14ac:dyDescent="0.25">
      <c r="A90" s="46">
        <v>2014</v>
      </c>
      <c r="B90" s="46">
        <v>6</v>
      </c>
      <c r="C90" s="48" t="s">
        <v>76</v>
      </c>
      <c r="D90" s="40">
        <v>18846</v>
      </c>
      <c r="E90" s="46" t="s">
        <v>34</v>
      </c>
    </row>
    <row r="91" spans="1:5" s="21" customFormat="1" x14ac:dyDescent="0.25">
      <c r="A91" s="46">
        <v>2014</v>
      </c>
      <c r="B91" s="46">
        <v>6</v>
      </c>
      <c r="C91" s="48" t="s">
        <v>76</v>
      </c>
      <c r="D91" s="40">
        <v>18846</v>
      </c>
      <c r="E91" s="46" t="s">
        <v>18</v>
      </c>
    </row>
    <row r="92" spans="1:5" s="21" customFormat="1" x14ac:dyDescent="0.25">
      <c r="A92" s="46">
        <v>2014</v>
      </c>
      <c r="B92" s="46">
        <v>6</v>
      </c>
      <c r="C92" s="48" t="s">
        <v>84</v>
      </c>
      <c r="D92" s="40">
        <v>10200</v>
      </c>
      <c r="E92" s="46" t="s">
        <v>34</v>
      </c>
    </row>
    <row r="93" spans="1:5" s="21" customFormat="1" x14ac:dyDescent="0.25">
      <c r="A93" s="46">
        <v>2014</v>
      </c>
      <c r="B93" s="46">
        <v>6</v>
      </c>
      <c r="C93" s="48" t="s">
        <v>84</v>
      </c>
      <c r="D93" s="40">
        <v>10200</v>
      </c>
      <c r="E93" s="46" t="s">
        <v>18</v>
      </c>
    </row>
    <row r="94" spans="1:5" s="21" customFormat="1" x14ac:dyDescent="0.25">
      <c r="A94" s="46">
        <v>2014</v>
      </c>
      <c r="B94" s="46">
        <v>6</v>
      </c>
      <c r="C94" s="48" t="s">
        <v>16</v>
      </c>
      <c r="D94" s="40">
        <v>314449</v>
      </c>
      <c r="E94" s="46" t="s">
        <v>34</v>
      </c>
    </row>
    <row r="95" spans="1:5" s="21" customFormat="1" x14ac:dyDescent="0.25">
      <c r="A95" s="46">
        <v>2014</v>
      </c>
      <c r="B95" s="46">
        <v>6</v>
      </c>
      <c r="C95" s="48" t="s">
        <v>16</v>
      </c>
      <c r="D95" s="40">
        <v>314449</v>
      </c>
      <c r="E95" s="46" t="s">
        <v>18</v>
      </c>
    </row>
    <row r="96" spans="1:5" s="21" customFormat="1" x14ac:dyDescent="0.25">
      <c r="A96" s="46">
        <v>2014</v>
      </c>
      <c r="B96" s="46">
        <v>6</v>
      </c>
      <c r="C96" s="48" t="s">
        <v>67</v>
      </c>
      <c r="D96" s="40">
        <v>333295</v>
      </c>
      <c r="E96" s="46" t="s">
        <v>34</v>
      </c>
    </row>
    <row r="97" spans="1:5" s="21" customFormat="1" x14ac:dyDescent="0.25">
      <c r="A97" s="46">
        <v>2014</v>
      </c>
      <c r="B97" s="46">
        <v>6</v>
      </c>
      <c r="C97" s="48" t="s">
        <v>67</v>
      </c>
      <c r="D97" s="40">
        <v>333295</v>
      </c>
      <c r="E97" s="46" t="s">
        <v>18</v>
      </c>
    </row>
    <row r="98" spans="1:5" s="21" customFormat="1" x14ac:dyDescent="0.25">
      <c r="A98" s="46">
        <v>2014</v>
      </c>
      <c r="B98" s="46">
        <v>7</v>
      </c>
      <c r="C98" s="42" t="s">
        <v>13</v>
      </c>
      <c r="D98" s="40">
        <v>9810</v>
      </c>
      <c r="E98" s="46" t="s">
        <v>34</v>
      </c>
    </row>
    <row r="99" spans="1:5" s="21" customFormat="1" x14ac:dyDescent="0.25">
      <c r="A99" s="46">
        <v>2014</v>
      </c>
      <c r="B99" s="46">
        <v>7</v>
      </c>
      <c r="C99" s="42" t="s">
        <v>13</v>
      </c>
      <c r="D99" s="40">
        <v>9810</v>
      </c>
      <c r="E99" s="46" t="s">
        <v>18</v>
      </c>
    </row>
    <row r="100" spans="1:5" s="21" customFormat="1" x14ac:dyDescent="0.25">
      <c r="A100" s="46">
        <v>2014</v>
      </c>
      <c r="B100" s="46">
        <v>7</v>
      </c>
      <c r="C100" s="40" t="s">
        <v>36</v>
      </c>
      <c r="D100" s="40">
        <v>11718</v>
      </c>
      <c r="E100" s="46" t="s">
        <v>34</v>
      </c>
    </row>
    <row r="101" spans="1:5" s="21" customFormat="1" x14ac:dyDescent="0.25">
      <c r="A101" s="46">
        <v>2014</v>
      </c>
      <c r="B101" s="46">
        <v>7</v>
      </c>
      <c r="C101" s="40" t="s">
        <v>36</v>
      </c>
      <c r="D101" s="40">
        <v>11718</v>
      </c>
      <c r="E101" s="46" t="s">
        <v>18</v>
      </c>
    </row>
    <row r="102" spans="1:5" s="21" customFormat="1" x14ac:dyDescent="0.25">
      <c r="A102" s="46">
        <v>2014</v>
      </c>
      <c r="B102" s="46">
        <v>7</v>
      </c>
      <c r="C102" s="40" t="s">
        <v>4</v>
      </c>
      <c r="D102" s="40">
        <v>2272</v>
      </c>
      <c r="E102" s="46" t="s">
        <v>34</v>
      </c>
    </row>
    <row r="103" spans="1:5" s="21" customFormat="1" x14ac:dyDescent="0.25">
      <c r="A103" s="46">
        <v>2014</v>
      </c>
      <c r="B103" s="46">
        <v>7</v>
      </c>
      <c r="C103" s="40" t="s">
        <v>4</v>
      </c>
      <c r="D103" s="40">
        <v>2272</v>
      </c>
      <c r="E103" s="46" t="s">
        <v>18</v>
      </c>
    </row>
    <row r="104" spans="1:5" s="21" customFormat="1" x14ac:dyDescent="0.25">
      <c r="A104" s="46">
        <v>2014</v>
      </c>
      <c r="B104" s="46">
        <v>7</v>
      </c>
      <c r="C104" s="48" t="s">
        <v>66</v>
      </c>
      <c r="D104" s="40">
        <v>5852</v>
      </c>
      <c r="E104" s="46" t="s">
        <v>34</v>
      </c>
    </row>
    <row r="105" spans="1:5" s="21" customFormat="1" x14ac:dyDescent="0.25">
      <c r="A105" s="46">
        <v>2014</v>
      </c>
      <c r="B105" s="46">
        <v>7</v>
      </c>
      <c r="C105" s="48" t="s">
        <v>66</v>
      </c>
      <c r="D105" s="40">
        <v>5852</v>
      </c>
      <c r="E105" s="46" t="s">
        <v>18</v>
      </c>
    </row>
    <row r="106" spans="1:5" s="21" customFormat="1" x14ac:dyDescent="0.25">
      <c r="A106" s="46">
        <v>2014</v>
      </c>
      <c r="B106" s="46">
        <v>7</v>
      </c>
      <c r="C106" s="48" t="s">
        <v>76</v>
      </c>
      <c r="D106" s="40">
        <v>19016</v>
      </c>
      <c r="E106" s="46" t="s">
        <v>34</v>
      </c>
    </row>
    <row r="107" spans="1:5" s="21" customFormat="1" x14ac:dyDescent="0.25">
      <c r="A107" s="46">
        <v>2014</v>
      </c>
      <c r="B107" s="46">
        <v>7</v>
      </c>
      <c r="C107" s="48" t="s">
        <v>76</v>
      </c>
      <c r="D107" s="40">
        <v>19016</v>
      </c>
      <c r="E107" s="46" t="s">
        <v>18</v>
      </c>
    </row>
    <row r="108" spans="1:5" s="21" customFormat="1" x14ac:dyDescent="0.25">
      <c r="A108" s="46">
        <v>2014</v>
      </c>
      <c r="B108" s="46">
        <v>7</v>
      </c>
      <c r="C108" s="48" t="s">
        <v>84</v>
      </c>
      <c r="D108" s="40">
        <v>14270</v>
      </c>
      <c r="E108" s="46" t="s">
        <v>34</v>
      </c>
    </row>
    <row r="109" spans="1:5" s="21" customFormat="1" x14ac:dyDescent="0.25">
      <c r="A109" s="46">
        <v>2014</v>
      </c>
      <c r="B109" s="46">
        <v>7</v>
      </c>
      <c r="C109" s="48" t="s">
        <v>84</v>
      </c>
      <c r="D109" s="40">
        <v>14270</v>
      </c>
      <c r="E109" s="46" t="s">
        <v>18</v>
      </c>
    </row>
    <row r="110" spans="1:5" s="21" customFormat="1" x14ac:dyDescent="0.25">
      <c r="A110" s="46">
        <v>2014</v>
      </c>
      <c r="B110" s="46">
        <v>7</v>
      </c>
      <c r="C110" s="48" t="s">
        <v>16</v>
      </c>
      <c r="D110" s="40">
        <v>309544</v>
      </c>
      <c r="E110" s="46" t="s">
        <v>34</v>
      </c>
    </row>
    <row r="111" spans="1:5" s="21" customFormat="1" x14ac:dyDescent="0.25">
      <c r="A111" s="46">
        <v>2014</v>
      </c>
      <c r="B111" s="46">
        <v>7</v>
      </c>
      <c r="C111" s="48" t="s">
        <v>16</v>
      </c>
      <c r="D111" s="40">
        <v>309544</v>
      </c>
      <c r="E111" s="46" t="s">
        <v>18</v>
      </c>
    </row>
    <row r="112" spans="1:5" s="21" customFormat="1" x14ac:dyDescent="0.25">
      <c r="A112" s="46">
        <v>2014</v>
      </c>
      <c r="B112" s="46">
        <v>7</v>
      </c>
      <c r="C112" s="48" t="s">
        <v>67</v>
      </c>
      <c r="D112" s="40">
        <v>328560</v>
      </c>
      <c r="E112" s="46" t="s">
        <v>34</v>
      </c>
    </row>
    <row r="113" spans="1:5" s="21" customFormat="1" x14ac:dyDescent="0.25">
      <c r="A113" s="46">
        <v>2014</v>
      </c>
      <c r="B113" s="46">
        <v>7</v>
      </c>
      <c r="C113" s="48" t="s">
        <v>67</v>
      </c>
      <c r="D113" s="40">
        <v>328560</v>
      </c>
      <c r="E113" s="46" t="s">
        <v>18</v>
      </c>
    </row>
    <row r="114" spans="1:5" s="21" customFormat="1" x14ac:dyDescent="0.25">
      <c r="A114" s="46">
        <v>2014</v>
      </c>
      <c r="B114" s="46">
        <v>8</v>
      </c>
      <c r="C114" s="42" t="s">
        <v>13</v>
      </c>
      <c r="D114" s="40">
        <v>13941</v>
      </c>
      <c r="E114" s="46" t="s">
        <v>34</v>
      </c>
    </row>
    <row r="115" spans="1:5" s="21" customFormat="1" x14ac:dyDescent="0.25">
      <c r="A115" s="46">
        <v>2014</v>
      </c>
      <c r="B115" s="46">
        <v>8</v>
      </c>
      <c r="C115" s="42" t="s">
        <v>13</v>
      </c>
      <c r="D115" s="40">
        <v>13941</v>
      </c>
      <c r="E115" s="46" t="s">
        <v>18</v>
      </c>
    </row>
    <row r="116" spans="1:5" s="21" customFormat="1" x14ac:dyDescent="0.25">
      <c r="A116" s="46">
        <v>2014</v>
      </c>
      <c r="B116" s="46">
        <v>8</v>
      </c>
      <c r="C116" s="40" t="s">
        <v>36</v>
      </c>
      <c r="D116" s="40">
        <v>14932</v>
      </c>
      <c r="E116" s="46" t="s">
        <v>34</v>
      </c>
    </row>
    <row r="117" spans="1:5" s="21" customFormat="1" x14ac:dyDescent="0.25">
      <c r="A117" s="46">
        <v>2014</v>
      </c>
      <c r="B117" s="46">
        <v>8</v>
      </c>
      <c r="C117" s="40" t="s">
        <v>36</v>
      </c>
      <c r="D117" s="40">
        <v>14932</v>
      </c>
      <c r="E117" s="46" t="s">
        <v>18</v>
      </c>
    </row>
    <row r="118" spans="1:5" s="21" customFormat="1" x14ac:dyDescent="0.25">
      <c r="A118" s="46">
        <v>2014</v>
      </c>
      <c r="B118" s="46">
        <v>8</v>
      </c>
      <c r="C118" s="40" t="s">
        <v>4</v>
      </c>
      <c r="D118" s="40">
        <v>2583</v>
      </c>
      <c r="E118" s="46" t="s">
        <v>34</v>
      </c>
    </row>
    <row r="119" spans="1:5" s="21" customFormat="1" x14ac:dyDescent="0.25">
      <c r="A119" s="46">
        <v>2014</v>
      </c>
      <c r="B119" s="46">
        <v>8</v>
      </c>
      <c r="C119" s="40" t="s">
        <v>4</v>
      </c>
      <c r="D119" s="40">
        <v>2583</v>
      </c>
      <c r="E119" s="46" t="s">
        <v>18</v>
      </c>
    </row>
    <row r="120" spans="1:5" s="21" customFormat="1" x14ac:dyDescent="0.25">
      <c r="A120" s="46">
        <v>2014</v>
      </c>
      <c r="B120" s="46">
        <v>8</v>
      </c>
      <c r="C120" s="48" t="s">
        <v>66</v>
      </c>
      <c r="D120" s="40">
        <v>5729</v>
      </c>
      <c r="E120" s="46" t="s">
        <v>34</v>
      </c>
    </row>
    <row r="121" spans="1:5" s="21" customFormat="1" x14ac:dyDescent="0.25">
      <c r="A121" s="46">
        <v>2014</v>
      </c>
      <c r="B121" s="46">
        <v>8</v>
      </c>
      <c r="C121" s="48" t="s">
        <v>66</v>
      </c>
      <c r="D121" s="40">
        <v>5729</v>
      </c>
      <c r="E121" s="46" t="s">
        <v>18</v>
      </c>
    </row>
    <row r="122" spans="1:5" s="21" customFormat="1" x14ac:dyDescent="0.25">
      <c r="A122" s="46">
        <v>2014</v>
      </c>
      <c r="B122" s="46">
        <v>8</v>
      </c>
      <c r="C122" s="48" t="s">
        <v>76</v>
      </c>
      <c r="D122" s="40">
        <v>19203</v>
      </c>
      <c r="E122" s="46" t="s">
        <v>34</v>
      </c>
    </row>
    <row r="123" spans="1:5" s="21" customFormat="1" x14ac:dyDescent="0.25">
      <c r="A123" s="46">
        <v>2014</v>
      </c>
      <c r="B123" s="46">
        <v>8</v>
      </c>
      <c r="C123" s="48" t="s">
        <v>76</v>
      </c>
      <c r="D123" s="40">
        <v>19203</v>
      </c>
      <c r="E123" s="46" t="s">
        <v>18</v>
      </c>
    </row>
    <row r="124" spans="1:5" s="21" customFormat="1" x14ac:dyDescent="0.25">
      <c r="A124" s="46">
        <v>2014</v>
      </c>
      <c r="B124" s="46">
        <v>8</v>
      </c>
      <c r="C124" s="48" t="s">
        <v>84</v>
      </c>
      <c r="D124" s="40">
        <v>12746</v>
      </c>
      <c r="E124" s="46" t="s">
        <v>34</v>
      </c>
    </row>
    <row r="125" spans="1:5" s="21" customFormat="1" x14ac:dyDescent="0.25">
      <c r="A125" s="46">
        <v>2014</v>
      </c>
      <c r="B125" s="46">
        <v>8</v>
      </c>
      <c r="C125" s="48" t="s">
        <v>84</v>
      </c>
      <c r="D125" s="40">
        <v>12746</v>
      </c>
      <c r="E125" s="46" t="s">
        <v>18</v>
      </c>
    </row>
    <row r="126" spans="1:5" s="21" customFormat="1" x14ac:dyDescent="0.25">
      <c r="A126" s="46">
        <v>2014</v>
      </c>
      <c r="B126" s="46">
        <v>8</v>
      </c>
      <c r="C126" s="48" t="s">
        <v>16</v>
      </c>
      <c r="D126" s="40">
        <v>308971</v>
      </c>
      <c r="E126" s="46" t="s">
        <v>34</v>
      </c>
    </row>
    <row r="127" spans="1:5" s="21" customFormat="1" x14ac:dyDescent="0.25">
      <c r="A127" s="46">
        <v>2014</v>
      </c>
      <c r="B127" s="46">
        <v>8</v>
      </c>
      <c r="C127" s="48" t="s">
        <v>16</v>
      </c>
      <c r="D127" s="40">
        <v>308971</v>
      </c>
      <c r="E127" s="46" t="s">
        <v>18</v>
      </c>
    </row>
    <row r="128" spans="1:5" s="21" customFormat="1" x14ac:dyDescent="0.25">
      <c r="A128" s="46">
        <v>2014</v>
      </c>
      <c r="B128" s="46">
        <v>8</v>
      </c>
      <c r="C128" s="48" t="s">
        <v>67</v>
      </c>
      <c r="D128" s="40">
        <v>328174</v>
      </c>
      <c r="E128" s="46" t="s">
        <v>34</v>
      </c>
    </row>
    <row r="129" spans="1:5" s="21" customFormat="1" x14ac:dyDescent="0.25">
      <c r="A129" s="46">
        <v>2014</v>
      </c>
      <c r="B129" s="46">
        <v>8</v>
      </c>
      <c r="C129" s="48" t="s">
        <v>67</v>
      </c>
      <c r="D129" s="40">
        <v>328174</v>
      </c>
      <c r="E129" s="46" t="s">
        <v>18</v>
      </c>
    </row>
    <row r="130" spans="1:5" s="21" customFormat="1" x14ac:dyDescent="0.25">
      <c r="A130" s="46">
        <v>2014</v>
      </c>
      <c r="B130" s="46">
        <v>9</v>
      </c>
      <c r="C130" s="42" t="s">
        <v>13</v>
      </c>
      <c r="D130" s="40">
        <v>12584</v>
      </c>
      <c r="E130" s="46" t="s">
        <v>34</v>
      </c>
    </row>
    <row r="131" spans="1:5" s="21" customFormat="1" x14ac:dyDescent="0.25">
      <c r="A131" s="46">
        <v>2014</v>
      </c>
      <c r="B131" s="46">
        <v>9</v>
      </c>
      <c r="C131" s="42" t="s">
        <v>13</v>
      </c>
      <c r="D131" s="40">
        <v>12584</v>
      </c>
      <c r="E131" s="46" t="s">
        <v>18</v>
      </c>
    </row>
    <row r="132" spans="1:5" s="21" customFormat="1" x14ac:dyDescent="0.25">
      <c r="A132" s="46">
        <v>2014</v>
      </c>
      <c r="B132" s="46">
        <v>9</v>
      </c>
      <c r="C132" s="40" t="s">
        <v>36</v>
      </c>
      <c r="D132" s="40">
        <v>13031</v>
      </c>
      <c r="E132" s="46" t="s">
        <v>34</v>
      </c>
    </row>
    <row r="133" spans="1:5" s="21" customFormat="1" x14ac:dyDescent="0.25">
      <c r="A133" s="46">
        <v>2014</v>
      </c>
      <c r="B133" s="46">
        <v>9</v>
      </c>
      <c r="C133" s="40" t="s">
        <v>36</v>
      </c>
      <c r="D133" s="40">
        <v>13031</v>
      </c>
      <c r="E133" s="46" t="s">
        <v>18</v>
      </c>
    </row>
    <row r="134" spans="1:5" s="21" customFormat="1" x14ac:dyDescent="0.25">
      <c r="A134" s="46">
        <v>2014</v>
      </c>
      <c r="B134" s="46">
        <v>9</v>
      </c>
      <c r="C134" s="40" t="s">
        <v>4</v>
      </c>
      <c r="D134" s="40">
        <v>2264</v>
      </c>
      <c r="E134" s="46" t="s">
        <v>34</v>
      </c>
    </row>
    <row r="135" spans="1:5" s="21" customFormat="1" x14ac:dyDescent="0.25">
      <c r="A135" s="46">
        <v>2014</v>
      </c>
      <c r="B135" s="46">
        <v>9</v>
      </c>
      <c r="C135" s="40" t="s">
        <v>4</v>
      </c>
      <c r="D135" s="40">
        <v>2264</v>
      </c>
      <c r="E135" s="46" t="s">
        <v>18</v>
      </c>
    </row>
    <row r="136" spans="1:5" s="21" customFormat="1" x14ac:dyDescent="0.25">
      <c r="A136" s="46">
        <v>2014</v>
      </c>
      <c r="B136" s="46">
        <v>9</v>
      </c>
      <c r="C136" s="48" t="s">
        <v>66</v>
      </c>
      <c r="D136" s="40">
        <v>6069</v>
      </c>
      <c r="E136" s="46" t="s">
        <v>34</v>
      </c>
    </row>
    <row r="137" spans="1:5" s="21" customFormat="1" x14ac:dyDescent="0.25">
      <c r="A137" s="46">
        <v>2014</v>
      </c>
      <c r="B137" s="46">
        <v>9</v>
      </c>
      <c r="C137" s="48" t="s">
        <v>66</v>
      </c>
      <c r="D137" s="40">
        <v>6069</v>
      </c>
      <c r="E137" s="46" t="s">
        <v>18</v>
      </c>
    </row>
    <row r="138" spans="1:5" s="21" customFormat="1" x14ac:dyDescent="0.25">
      <c r="A138" s="46">
        <v>2014</v>
      </c>
      <c r="B138" s="46">
        <v>9</v>
      </c>
      <c r="C138" s="48" t="s">
        <v>76</v>
      </c>
      <c r="D138" s="40">
        <v>19405</v>
      </c>
      <c r="E138" s="46" t="s">
        <v>34</v>
      </c>
    </row>
    <row r="139" spans="1:5" s="21" customFormat="1" x14ac:dyDescent="0.25">
      <c r="A139" s="46">
        <v>2014</v>
      </c>
      <c r="B139" s="46">
        <v>9</v>
      </c>
      <c r="C139" s="48" t="s">
        <v>76</v>
      </c>
      <c r="D139" s="40">
        <v>19405</v>
      </c>
      <c r="E139" s="46" t="s">
        <v>18</v>
      </c>
    </row>
    <row r="140" spans="1:5" s="21" customFormat="1" x14ac:dyDescent="0.25">
      <c r="A140" s="46">
        <v>2014</v>
      </c>
      <c r="B140" s="46">
        <v>9</v>
      </c>
      <c r="C140" s="48" t="s">
        <v>84</v>
      </c>
      <c r="D140" s="40">
        <v>15724</v>
      </c>
      <c r="E140" s="46" t="s">
        <v>34</v>
      </c>
    </row>
    <row r="141" spans="1:5" s="21" customFormat="1" x14ac:dyDescent="0.25">
      <c r="A141" s="46">
        <v>2014</v>
      </c>
      <c r="B141" s="46">
        <v>9</v>
      </c>
      <c r="C141" s="48" t="s">
        <v>84</v>
      </c>
      <c r="D141" s="40">
        <v>15724</v>
      </c>
      <c r="E141" s="46" t="s">
        <v>18</v>
      </c>
    </row>
    <row r="142" spans="1:5" s="21" customFormat="1" x14ac:dyDescent="0.25">
      <c r="A142" s="46">
        <v>2014</v>
      </c>
      <c r="B142" s="46">
        <v>9</v>
      </c>
      <c r="C142" s="48" t="s">
        <v>16</v>
      </c>
      <c r="D142" s="40">
        <v>304559</v>
      </c>
      <c r="E142" s="46" t="s">
        <v>34</v>
      </c>
    </row>
    <row r="143" spans="1:5" s="21" customFormat="1" x14ac:dyDescent="0.25">
      <c r="A143" s="46">
        <v>2014</v>
      </c>
      <c r="B143" s="46">
        <v>9</v>
      </c>
      <c r="C143" s="48" t="s">
        <v>16</v>
      </c>
      <c r="D143" s="40">
        <v>304559</v>
      </c>
      <c r="E143" s="46" t="s">
        <v>18</v>
      </c>
    </row>
    <row r="144" spans="1:5" s="21" customFormat="1" x14ac:dyDescent="0.25">
      <c r="A144" s="46">
        <v>2014</v>
      </c>
      <c r="B144" s="46">
        <v>9</v>
      </c>
      <c r="C144" s="48" t="s">
        <v>67</v>
      </c>
      <c r="D144" s="40">
        <v>323964</v>
      </c>
      <c r="E144" s="46" t="s">
        <v>34</v>
      </c>
    </row>
    <row r="145" spans="1:5" s="21" customFormat="1" x14ac:dyDescent="0.25">
      <c r="A145" s="46">
        <v>2014</v>
      </c>
      <c r="B145" s="46">
        <v>9</v>
      </c>
      <c r="C145" s="48" t="s">
        <v>67</v>
      </c>
      <c r="D145" s="40">
        <v>323964</v>
      </c>
      <c r="E145" s="46" t="s">
        <v>18</v>
      </c>
    </row>
    <row r="146" spans="1:5" s="21" customFormat="1" x14ac:dyDescent="0.25">
      <c r="A146" s="46">
        <v>2014</v>
      </c>
      <c r="B146" s="46">
        <v>10</v>
      </c>
      <c r="C146" s="42" t="s">
        <v>13</v>
      </c>
      <c r="D146" s="40">
        <v>13416</v>
      </c>
      <c r="E146" s="46" t="s">
        <v>34</v>
      </c>
    </row>
    <row r="147" spans="1:5" s="21" customFormat="1" x14ac:dyDescent="0.25">
      <c r="A147" s="46">
        <v>2014</v>
      </c>
      <c r="B147" s="46">
        <v>10</v>
      </c>
      <c r="C147" s="42" t="s">
        <v>13</v>
      </c>
      <c r="D147" s="40">
        <v>13416</v>
      </c>
      <c r="E147" s="46" t="s">
        <v>18</v>
      </c>
    </row>
    <row r="148" spans="1:5" s="21" customFormat="1" x14ac:dyDescent="0.25">
      <c r="A148" s="46">
        <v>2014</v>
      </c>
      <c r="B148" s="46">
        <v>10</v>
      </c>
      <c r="C148" s="40" t="s">
        <v>36</v>
      </c>
      <c r="D148" s="40">
        <v>14716</v>
      </c>
      <c r="E148" s="46" t="s">
        <v>34</v>
      </c>
    </row>
    <row r="149" spans="1:5" s="21" customFormat="1" x14ac:dyDescent="0.25">
      <c r="A149" s="46">
        <v>2014</v>
      </c>
      <c r="B149" s="46">
        <v>10</v>
      </c>
      <c r="C149" s="40" t="s">
        <v>36</v>
      </c>
      <c r="D149" s="40">
        <v>14716</v>
      </c>
      <c r="E149" s="46" t="s">
        <v>18</v>
      </c>
    </row>
    <row r="150" spans="1:5" s="21" customFormat="1" x14ac:dyDescent="0.25">
      <c r="A150" s="46">
        <v>2014</v>
      </c>
      <c r="B150" s="46">
        <v>10</v>
      </c>
      <c r="C150" s="40" t="s">
        <v>4</v>
      </c>
      <c r="D150" s="40">
        <v>2421</v>
      </c>
      <c r="E150" s="46" t="s">
        <v>34</v>
      </c>
    </row>
    <row r="151" spans="1:5" s="21" customFormat="1" x14ac:dyDescent="0.25">
      <c r="A151" s="46">
        <v>2014</v>
      </c>
      <c r="B151" s="46">
        <v>10</v>
      </c>
      <c r="C151" s="40" t="s">
        <v>4</v>
      </c>
      <c r="D151" s="40">
        <v>2421</v>
      </c>
      <c r="E151" s="46" t="s">
        <v>18</v>
      </c>
    </row>
    <row r="152" spans="1:5" s="21" customFormat="1" x14ac:dyDescent="0.25">
      <c r="A152" s="46">
        <v>2014</v>
      </c>
      <c r="B152" s="46">
        <v>10</v>
      </c>
      <c r="C152" s="48" t="s">
        <v>66</v>
      </c>
      <c r="D152" s="40">
        <v>5805</v>
      </c>
      <c r="E152" s="46" t="s">
        <v>34</v>
      </c>
    </row>
    <row r="153" spans="1:5" s="21" customFormat="1" x14ac:dyDescent="0.25">
      <c r="A153" s="46">
        <v>2014</v>
      </c>
      <c r="B153" s="46">
        <v>10</v>
      </c>
      <c r="C153" s="48" t="s">
        <v>66</v>
      </c>
      <c r="D153" s="40">
        <v>5805</v>
      </c>
      <c r="E153" s="46" t="s">
        <v>18</v>
      </c>
    </row>
    <row r="154" spans="1:5" s="21" customFormat="1" x14ac:dyDescent="0.25">
      <c r="A154" s="46">
        <v>2014</v>
      </c>
      <c r="B154" s="46">
        <v>10</v>
      </c>
      <c r="C154" s="48" t="s">
        <v>76</v>
      </c>
      <c r="D154" s="40">
        <v>19360</v>
      </c>
      <c r="E154" s="46" t="s">
        <v>34</v>
      </c>
    </row>
    <row r="155" spans="1:5" s="21" customFormat="1" x14ac:dyDescent="0.25">
      <c r="A155" s="46">
        <v>2014</v>
      </c>
      <c r="B155" s="46">
        <v>10</v>
      </c>
      <c r="C155" s="48" t="s">
        <v>76</v>
      </c>
      <c r="D155" s="40">
        <v>19360</v>
      </c>
      <c r="E155" s="46" t="s">
        <v>18</v>
      </c>
    </row>
    <row r="156" spans="1:5" s="21" customFormat="1" x14ac:dyDescent="0.25">
      <c r="A156" s="46">
        <v>2014</v>
      </c>
      <c r="B156" s="46">
        <v>10</v>
      </c>
      <c r="C156" s="48" t="s">
        <v>84</v>
      </c>
      <c r="D156" s="40">
        <v>16183</v>
      </c>
      <c r="E156" s="46" t="s">
        <v>34</v>
      </c>
    </row>
    <row r="157" spans="1:5" s="21" customFormat="1" x14ac:dyDescent="0.25">
      <c r="A157" s="46">
        <v>2014</v>
      </c>
      <c r="B157" s="46">
        <v>10</v>
      </c>
      <c r="C157" s="48" t="s">
        <v>84</v>
      </c>
      <c r="D157" s="40">
        <v>16183</v>
      </c>
      <c r="E157" s="46" t="s">
        <v>18</v>
      </c>
    </row>
    <row r="158" spans="1:5" s="21" customFormat="1" x14ac:dyDescent="0.25">
      <c r="A158" s="46">
        <v>2014</v>
      </c>
      <c r="B158" s="46">
        <v>10</v>
      </c>
      <c r="C158" s="48" t="s">
        <v>16</v>
      </c>
      <c r="D158" s="40">
        <v>302383</v>
      </c>
      <c r="E158" s="46" t="s">
        <v>34</v>
      </c>
    </row>
    <row r="159" spans="1:5" s="21" customFormat="1" x14ac:dyDescent="0.25">
      <c r="A159" s="46">
        <v>2014</v>
      </c>
      <c r="B159" s="46">
        <v>10</v>
      </c>
      <c r="C159" s="48" t="s">
        <v>16</v>
      </c>
      <c r="D159" s="40">
        <v>302383</v>
      </c>
      <c r="E159" s="46" t="s">
        <v>18</v>
      </c>
    </row>
    <row r="160" spans="1:5" s="21" customFormat="1" x14ac:dyDescent="0.25">
      <c r="A160" s="46">
        <v>2014</v>
      </c>
      <c r="B160" s="46">
        <v>10</v>
      </c>
      <c r="C160" s="48" t="s">
        <v>67</v>
      </c>
      <c r="D160" s="40">
        <v>321743</v>
      </c>
      <c r="E160" s="46" t="s">
        <v>34</v>
      </c>
    </row>
    <row r="161" spans="1:5" s="21" customFormat="1" x14ac:dyDescent="0.25">
      <c r="A161" s="46">
        <v>2014</v>
      </c>
      <c r="B161" s="46">
        <v>10</v>
      </c>
      <c r="C161" s="48" t="s">
        <v>67</v>
      </c>
      <c r="D161" s="40">
        <v>321743</v>
      </c>
      <c r="E161" s="46" t="s">
        <v>18</v>
      </c>
    </row>
    <row r="162" spans="1:5" s="21" customFormat="1" x14ac:dyDescent="0.25">
      <c r="A162" s="46">
        <v>2014</v>
      </c>
      <c r="B162" s="46">
        <v>11</v>
      </c>
      <c r="C162" s="42" t="s">
        <v>13</v>
      </c>
      <c r="D162" s="40">
        <v>11850</v>
      </c>
      <c r="E162" s="46" t="s">
        <v>34</v>
      </c>
    </row>
    <row r="163" spans="1:5" s="21" customFormat="1" x14ac:dyDescent="0.25">
      <c r="A163" s="46">
        <v>2014</v>
      </c>
      <c r="B163" s="46">
        <v>11</v>
      </c>
      <c r="C163" s="42" t="s">
        <v>13</v>
      </c>
      <c r="D163" s="40">
        <v>11850</v>
      </c>
      <c r="E163" s="46" t="s">
        <v>18</v>
      </c>
    </row>
    <row r="164" spans="1:5" s="21" customFormat="1" x14ac:dyDescent="0.25">
      <c r="A164" s="46">
        <v>2014</v>
      </c>
      <c r="B164" s="46">
        <v>11</v>
      </c>
      <c r="C164" s="40" t="s">
        <v>36</v>
      </c>
      <c r="D164" s="40">
        <v>13206</v>
      </c>
      <c r="E164" s="46" t="s">
        <v>34</v>
      </c>
    </row>
    <row r="165" spans="1:5" s="21" customFormat="1" x14ac:dyDescent="0.25">
      <c r="A165" s="46">
        <v>2014</v>
      </c>
      <c r="B165" s="46">
        <v>11</v>
      </c>
      <c r="C165" s="40" t="s">
        <v>36</v>
      </c>
      <c r="D165" s="40">
        <v>13206</v>
      </c>
      <c r="E165" s="46" t="s">
        <v>18</v>
      </c>
    </row>
    <row r="166" spans="1:5" s="21" customFormat="1" x14ac:dyDescent="0.25">
      <c r="A166" s="46">
        <v>2014</v>
      </c>
      <c r="B166" s="46">
        <v>11</v>
      </c>
      <c r="C166" s="40" t="s">
        <v>4</v>
      </c>
      <c r="D166" s="40">
        <v>3859</v>
      </c>
      <c r="E166" s="46" t="s">
        <v>34</v>
      </c>
    </row>
    <row r="167" spans="1:5" s="21" customFormat="1" x14ac:dyDescent="0.25">
      <c r="A167" s="46">
        <v>2014</v>
      </c>
      <c r="B167" s="46">
        <v>11</v>
      </c>
      <c r="C167" s="40" t="s">
        <v>4</v>
      </c>
      <c r="D167" s="40">
        <v>3859</v>
      </c>
      <c r="E167" s="46" t="s">
        <v>18</v>
      </c>
    </row>
    <row r="168" spans="1:5" s="21" customFormat="1" x14ac:dyDescent="0.25">
      <c r="A168" s="46">
        <v>2014</v>
      </c>
      <c r="B168" s="46">
        <v>11</v>
      </c>
      <c r="C168" s="48" t="s">
        <v>66</v>
      </c>
      <c r="D168" s="40">
        <v>6748</v>
      </c>
      <c r="E168" s="46" t="s">
        <v>34</v>
      </c>
    </row>
    <row r="169" spans="1:5" s="21" customFormat="1" x14ac:dyDescent="0.25">
      <c r="A169" s="46">
        <v>2014</v>
      </c>
      <c r="B169" s="46">
        <v>11</v>
      </c>
      <c r="C169" s="48" t="s">
        <v>66</v>
      </c>
      <c r="D169" s="40">
        <v>6748</v>
      </c>
      <c r="E169" s="46" t="s">
        <v>18</v>
      </c>
    </row>
    <row r="170" spans="1:5" s="21" customFormat="1" x14ac:dyDescent="0.25">
      <c r="A170" s="46">
        <v>2014</v>
      </c>
      <c r="B170" s="46">
        <v>11</v>
      </c>
      <c r="C170" s="48" t="s">
        <v>76</v>
      </c>
      <c r="D170" s="40">
        <v>19373</v>
      </c>
      <c r="E170" s="46" t="s">
        <v>34</v>
      </c>
    </row>
    <row r="171" spans="1:5" s="21" customFormat="1" x14ac:dyDescent="0.25">
      <c r="A171" s="46">
        <v>2014</v>
      </c>
      <c r="B171" s="46">
        <v>11</v>
      </c>
      <c r="C171" s="48" t="s">
        <v>76</v>
      </c>
      <c r="D171" s="40">
        <v>19373</v>
      </c>
      <c r="E171" s="46" t="s">
        <v>18</v>
      </c>
    </row>
    <row r="172" spans="1:5" s="21" customFormat="1" x14ac:dyDescent="0.25">
      <c r="A172" s="46">
        <v>2014</v>
      </c>
      <c r="B172" s="46">
        <v>11</v>
      </c>
      <c r="C172" s="48" t="s">
        <v>84</v>
      </c>
      <c r="D172" s="40">
        <v>13393</v>
      </c>
      <c r="E172" s="46" t="s">
        <v>34</v>
      </c>
    </row>
    <row r="173" spans="1:5" s="21" customFormat="1" x14ac:dyDescent="0.25">
      <c r="A173" s="46">
        <v>2014</v>
      </c>
      <c r="B173" s="46">
        <v>11</v>
      </c>
      <c r="C173" s="48" t="s">
        <v>84</v>
      </c>
      <c r="D173" s="40">
        <v>13393</v>
      </c>
      <c r="E173" s="46" t="s">
        <v>18</v>
      </c>
    </row>
    <row r="174" spans="1:5" s="21" customFormat="1" x14ac:dyDescent="0.25">
      <c r="A174" s="46">
        <v>2014</v>
      </c>
      <c r="B174" s="46">
        <v>11</v>
      </c>
      <c r="C174" s="48" t="s">
        <v>16</v>
      </c>
      <c r="D174" s="40">
        <v>300067</v>
      </c>
      <c r="E174" s="46" t="s">
        <v>34</v>
      </c>
    </row>
    <row r="175" spans="1:5" s="21" customFormat="1" x14ac:dyDescent="0.25">
      <c r="A175" s="46">
        <v>2014</v>
      </c>
      <c r="B175" s="46">
        <v>11</v>
      </c>
      <c r="C175" s="48" t="s">
        <v>16</v>
      </c>
      <c r="D175" s="40">
        <v>300067</v>
      </c>
      <c r="E175" s="46" t="s">
        <v>18</v>
      </c>
    </row>
    <row r="176" spans="1:5" s="21" customFormat="1" x14ac:dyDescent="0.25">
      <c r="A176" s="46">
        <v>2014</v>
      </c>
      <c r="B176" s="46">
        <v>11</v>
      </c>
      <c r="C176" s="48" t="s">
        <v>67</v>
      </c>
      <c r="D176" s="40">
        <v>319440</v>
      </c>
      <c r="E176" s="46" t="s">
        <v>34</v>
      </c>
    </row>
    <row r="177" spans="1:5" s="21" customFormat="1" x14ac:dyDescent="0.25">
      <c r="A177" s="46">
        <v>2014</v>
      </c>
      <c r="B177" s="46">
        <v>11</v>
      </c>
      <c r="C177" s="48" t="s">
        <v>67</v>
      </c>
      <c r="D177" s="40">
        <v>319440</v>
      </c>
      <c r="E177" s="46" t="s">
        <v>18</v>
      </c>
    </row>
    <row r="178" spans="1:5" s="21" customFormat="1" x14ac:dyDescent="0.25">
      <c r="A178" s="46">
        <v>2014</v>
      </c>
      <c r="B178" s="46">
        <v>12</v>
      </c>
      <c r="C178" s="42" t="s">
        <v>13</v>
      </c>
      <c r="D178" s="40">
        <v>9976</v>
      </c>
      <c r="E178" s="46" t="s">
        <v>34</v>
      </c>
    </row>
    <row r="179" spans="1:5" s="21" customFormat="1" x14ac:dyDescent="0.25">
      <c r="A179" s="46">
        <v>2014</v>
      </c>
      <c r="B179" s="46">
        <v>12</v>
      </c>
      <c r="C179" s="42" t="s">
        <v>13</v>
      </c>
      <c r="D179" s="40">
        <v>9976</v>
      </c>
      <c r="E179" s="46" t="s">
        <v>18</v>
      </c>
    </row>
    <row r="180" spans="1:5" s="21" customFormat="1" x14ac:dyDescent="0.25">
      <c r="A180" s="46">
        <v>2014</v>
      </c>
      <c r="B180" s="46">
        <v>12</v>
      </c>
      <c r="C180" s="40" t="s">
        <v>36</v>
      </c>
      <c r="D180" s="40">
        <v>9128</v>
      </c>
      <c r="E180" s="46" t="s">
        <v>34</v>
      </c>
    </row>
    <row r="181" spans="1:5" s="21" customFormat="1" x14ac:dyDescent="0.25">
      <c r="A181" s="46">
        <v>2014</v>
      </c>
      <c r="B181" s="46">
        <v>12</v>
      </c>
      <c r="C181" s="40" t="s">
        <v>36</v>
      </c>
      <c r="D181" s="40">
        <v>9128</v>
      </c>
      <c r="E181" s="46" t="s">
        <v>18</v>
      </c>
    </row>
    <row r="182" spans="1:5" s="21" customFormat="1" x14ac:dyDescent="0.25">
      <c r="A182" s="46">
        <v>2014</v>
      </c>
      <c r="B182" s="46">
        <v>12</v>
      </c>
      <c r="C182" s="40" t="s">
        <v>4</v>
      </c>
      <c r="D182" s="40">
        <v>2237</v>
      </c>
      <c r="E182" s="46" t="s">
        <v>34</v>
      </c>
    </row>
    <row r="183" spans="1:5" s="21" customFormat="1" x14ac:dyDescent="0.25">
      <c r="A183" s="46">
        <v>2014</v>
      </c>
      <c r="B183" s="46">
        <v>12</v>
      </c>
      <c r="C183" s="40" t="s">
        <v>4</v>
      </c>
      <c r="D183" s="40">
        <v>2237</v>
      </c>
      <c r="E183" s="46" t="s">
        <v>18</v>
      </c>
    </row>
    <row r="184" spans="1:5" s="21" customFormat="1" x14ac:dyDescent="0.25">
      <c r="A184" s="46">
        <v>2014</v>
      </c>
      <c r="B184" s="46">
        <v>12</v>
      </c>
      <c r="C184" s="48" t="s">
        <v>66</v>
      </c>
      <c r="D184" s="40">
        <v>5078</v>
      </c>
      <c r="E184" s="46" t="s">
        <v>34</v>
      </c>
    </row>
    <row r="185" spans="1:5" s="21" customFormat="1" x14ac:dyDescent="0.25">
      <c r="A185" s="46">
        <v>2014</v>
      </c>
      <c r="B185" s="46">
        <v>12</v>
      </c>
      <c r="C185" s="48" t="s">
        <v>66</v>
      </c>
      <c r="D185" s="40">
        <v>5078</v>
      </c>
      <c r="E185" s="46" t="s">
        <v>18</v>
      </c>
    </row>
    <row r="186" spans="1:5" s="21" customFormat="1" x14ac:dyDescent="0.25">
      <c r="A186" s="46">
        <v>2014</v>
      </c>
      <c r="B186" s="46">
        <v>12</v>
      </c>
      <c r="C186" s="48" t="s">
        <v>76</v>
      </c>
      <c r="D186" s="40">
        <v>18974</v>
      </c>
      <c r="E186" s="46" t="s">
        <v>34</v>
      </c>
    </row>
    <row r="187" spans="1:5" s="21" customFormat="1" x14ac:dyDescent="0.25">
      <c r="A187" s="46">
        <v>2014</v>
      </c>
      <c r="B187" s="46">
        <v>12</v>
      </c>
      <c r="C187" s="48" t="s">
        <v>76</v>
      </c>
      <c r="D187" s="40">
        <v>18974</v>
      </c>
      <c r="E187" s="46" t="s">
        <v>18</v>
      </c>
    </row>
    <row r="188" spans="1:5" s="21" customFormat="1" x14ac:dyDescent="0.25">
      <c r="A188" s="46">
        <v>2014</v>
      </c>
      <c r="B188" s="46">
        <v>12</v>
      </c>
      <c r="C188" s="48" t="s">
        <v>84</v>
      </c>
      <c r="D188" s="40">
        <v>10946</v>
      </c>
      <c r="E188" s="46" t="s">
        <v>34</v>
      </c>
    </row>
    <row r="189" spans="1:5" s="21" customFormat="1" x14ac:dyDescent="0.25">
      <c r="A189" s="46">
        <v>2014</v>
      </c>
      <c r="B189" s="46">
        <v>12</v>
      </c>
      <c r="C189" s="48" t="s">
        <v>84</v>
      </c>
      <c r="D189" s="40">
        <v>10946</v>
      </c>
      <c r="E189" s="46" t="s">
        <v>18</v>
      </c>
    </row>
    <row r="190" spans="1:5" s="21" customFormat="1" x14ac:dyDescent="0.25">
      <c r="A190" s="46">
        <v>2014</v>
      </c>
      <c r="B190" s="46">
        <v>12</v>
      </c>
      <c r="C190" s="48" t="s">
        <v>16</v>
      </c>
      <c r="D190" s="40">
        <v>298319</v>
      </c>
      <c r="E190" s="46" t="s">
        <v>34</v>
      </c>
    </row>
    <row r="191" spans="1:5" s="21" customFormat="1" x14ac:dyDescent="0.25">
      <c r="A191" s="46">
        <v>2014</v>
      </c>
      <c r="B191" s="46">
        <v>12</v>
      </c>
      <c r="C191" s="48" t="s">
        <v>16</v>
      </c>
      <c r="D191" s="40">
        <v>298319</v>
      </c>
      <c r="E191" s="46" t="s">
        <v>18</v>
      </c>
    </row>
    <row r="192" spans="1:5" s="21" customFormat="1" x14ac:dyDescent="0.25">
      <c r="A192" s="46">
        <v>2014</v>
      </c>
      <c r="B192" s="46">
        <v>12</v>
      </c>
      <c r="C192" s="48" t="s">
        <v>67</v>
      </c>
      <c r="D192" s="40">
        <v>317293</v>
      </c>
      <c r="E192" s="46" t="s">
        <v>34</v>
      </c>
    </row>
    <row r="193" spans="1:5" s="21" customFormat="1" x14ac:dyDescent="0.25">
      <c r="A193" s="46">
        <v>2014</v>
      </c>
      <c r="B193" s="46">
        <v>12</v>
      </c>
      <c r="C193" s="48" t="s">
        <v>67</v>
      </c>
      <c r="D193" s="40">
        <v>317293</v>
      </c>
      <c r="E193" s="46" t="s">
        <v>18</v>
      </c>
    </row>
    <row r="194" spans="1:5" s="21" customFormat="1" x14ac:dyDescent="0.25">
      <c r="A194" s="46">
        <v>2015</v>
      </c>
      <c r="B194" s="46">
        <v>1</v>
      </c>
      <c r="C194" s="48" t="s">
        <v>16</v>
      </c>
      <c r="D194" s="40">
        <v>295494</v>
      </c>
      <c r="E194" s="46" t="s">
        <v>18</v>
      </c>
    </row>
    <row r="195" spans="1:5" s="21" customFormat="1" x14ac:dyDescent="0.25">
      <c r="A195" s="46">
        <v>2015</v>
      </c>
      <c r="B195" s="46">
        <v>1</v>
      </c>
      <c r="C195" s="48" t="s">
        <v>16</v>
      </c>
      <c r="D195" s="40">
        <v>295494</v>
      </c>
      <c r="E195" s="46" t="s">
        <v>34</v>
      </c>
    </row>
    <row r="196" spans="1:5" s="21" customFormat="1" x14ac:dyDescent="0.25">
      <c r="A196" s="46">
        <v>2015</v>
      </c>
      <c r="B196" s="46">
        <v>1</v>
      </c>
      <c r="C196" s="48" t="s">
        <v>16</v>
      </c>
      <c r="D196" s="40">
        <v>0</v>
      </c>
      <c r="E196" s="46" t="s">
        <v>35</v>
      </c>
    </row>
    <row r="197" spans="1:5" s="21" customFormat="1" x14ac:dyDescent="0.25">
      <c r="A197" s="46">
        <v>2015</v>
      </c>
      <c r="B197" s="46">
        <v>1</v>
      </c>
      <c r="C197" s="48" t="s">
        <v>67</v>
      </c>
      <c r="D197" s="40">
        <v>313975</v>
      </c>
      <c r="E197" s="46" t="s">
        <v>18</v>
      </c>
    </row>
    <row r="198" spans="1:5" s="21" customFormat="1" x14ac:dyDescent="0.25">
      <c r="A198" s="46">
        <v>2015</v>
      </c>
      <c r="B198" s="46">
        <v>1</v>
      </c>
      <c r="C198" s="48" t="s">
        <v>67</v>
      </c>
      <c r="D198" s="40">
        <v>313975</v>
      </c>
      <c r="E198" s="46" t="s">
        <v>34</v>
      </c>
    </row>
    <row r="199" spans="1:5" s="21" customFormat="1" x14ac:dyDescent="0.25">
      <c r="A199" s="46">
        <v>2015</v>
      </c>
      <c r="B199" s="46">
        <v>1</v>
      </c>
      <c r="C199" s="48" t="s">
        <v>67</v>
      </c>
      <c r="D199" s="40">
        <v>0</v>
      </c>
      <c r="E199" s="46" t="s">
        <v>35</v>
      </c>
    </row>
    <row r="200" spans="1:5" s="21" customFormat="1" x14ac:dyDescent="0.25">
      <c r="A200" s="46">
        <v>2015</v>
      </c>
      <c r="B200" s="46">
        <v>1</v>
      </c>
      <c r="C200" s="48" t="s">
        <v>80</v>
      </c>
      <c r="D200" s="40">
        <v>57942</v>
      </c>
      <c r="E200" s="46" t="s">
        <v>18</v>
      </c>
    </row>
    <row r="201" spans="1:5" s="21" customFormat="1" x14ac:dyDescent="0.25">
      <c r="A201" s="46">
        <v>2015</v>
      </c>
      <c r="B201" s="46">
        <v>1</v>
      </c>
      <c r="C201" s="48" t="s">
        <v>80</v>
      </c>
      <c r="D201" s="40">
        <v>57942</v>
      </c>
      <c r="E201" s="46" t="s">
        <v>34</v>
      </c>
    </row>
    <row r="202" spans="1:5" s="21" customFormat="1" x14ac:dyDescent="0.25">
      <c r="A202" s="46">
        <v>2015</v>
      </c>
      <c r="B202" s="46">
        <v>1</v>
      </c>
      <c r="C202" s="48" t="s">
        <v>80</v>
      </c>
      <c r="D202" s="40">
        <v>0</v>
      </c>
      <c r="E202" s="46" t="s">
        <v>35</v>
      </c>
    </row>
    <row r="203" spans="1:5" s="21" customFormat="1" x14ac:dyDescent="0.25">
      <c r="A203" s="46">
        <v>2015</v>
      </c>
      <c r="B203" s="46">
        <v>1</v>
      </c>
      <c r="C203" s="42" t="s">
        <v>13</v>
      </c>
      <c r="D203" s="40">
        <v>9424</v>
      </c>
      <c r="E203" s="46" t="s">
        <v>18</v>
      </c>
    </row>
    <row r="204" spans="1:5" s="21" customFormat="1" x14ac:dyDescent="0.25">
      <c r="A204" s="46">
        <v>2015</v>
      </c>
      <c r="B204" s="46">
        <v>1</v>
      </c>
      <c r="C204" s="42" t="s">
        <v>13</v>
      </c>
      <c r="D204" s="40">
        <v>9424</v>
      </c>
      <c r="E204" s="46" t="s">
        <v>34</v>
      </c>
    </row>
    <row r="205" spans="1:5" s="21" customFormat="1" x14ac:dyDescent="0.25">
      <c r="A205" s="46">
        <v>2015</v>
      </c>
      <c r="B205" s="46">
        <v>1</v>
      </c>
      <c r="C205" s="42" t="s">
        <v>13</v>
      </c>
      <c r="D205" s="40">
        <v>0</v>
      </c>
      <c r="E205" s="46" t="s">
        <v>35</v>
      </c>
    </row>
    <row r="206" spans="1:5" s="21" customFormat="1" x14ac:dyDescent="0.25">
      <c r="A206" s="46">
        <v>2015</v>
      </c>
      <c r="B206" s="46">
        <v>1</v>
      </c>
      <c r="C206" s="48" t="s">
        <v>83</v>
      </c>
      <c r="D206" s="40">
        <v>481</v>
      </c>
      <c r="E206" s="46" t="s">
        <v>18</v>
      </c>
    </row>
    <row r="207" spans="1:5" s="21" customFormat="1" x14ac:dyDescent="0.25">
      <c r="A207" s="46">
        <v>2015</v>
      </c>
      <c r="B207" s="46">
        <v>1</v>
      </c>
      <c r="C207" s="48" t="s">
        <v>83</v>
      </c>
      <c r="D207" s="40">
        <v>481</v>
      </c>
      <c r="E207" s="46" t="s">
        <v>34</v>
      </c>
    </row>
    <row r="208" spans="1:5" s="21" customFormat="1" x14ac:dyDescent="0.25">
      <c r="A208" s="46">
        <v>2015</v>
      </c>
      <c r="B208" s="46">
        <v>1</v>
      </c>
      <c r="C208" s="48" t="s">
        <v>83</v>
      </c>
      <c r="D208" s="40">
        <v>0</v>
      </c>
      <c r="E208" s="46" t="s">
        <v>35</v>
      </c>
    </row>
    <row r="209" spans="1:5" s="21" customFormat="1" x14ac:dyDescent="0.25">
      <c r="A209" s="46">
        <v>2015</v>
      </c>
      <c r="B209" s="46">
        <v>1</v>
      </c>
      <c r="C209" s="48" t="s">
        <v>36</v>
      </c>
      <c r="D209" s="40">
        <v>12550</v>
      </c>
      <c r="E209" s="46" t="s">
        <v>18</v>
      </c>
    </row>
    <row r="210" spans="1:5" s="21" customFormat="1" x14ac:dyDescent="0.25">
      <c r="A210" s="46">
        <v>2015</v>
      </c>
      <c r="B210" s="46">
        <v>1</v>
      </c>
      <c r="C210" s="48" t="s">
        <v>36</v>
      </c>
      <c r="D210" s="40">
        <v>12550</v>
      </c>
      <c r="E210" s="46" t="s">
        <v>34</v>
      </c>
    </row>
    <row r="211" spans="1:5" s="21" customFormat="1" x14ac:dyDescent="0.25">
      <c r="A211" s="46">
        <v>2015</v>
      </c>
      <c r="B211" s="46">
        <v>1</v>
      </c>
      <c r="C211" s="48" t="s">
        <v>36</v>
      </c>
      <c r="D211" s="40">
        <v>0</v>
      </c>
      <c r="E211" s="46" t="s">
        <v>35</v>
      </c>
    </row>
    <row r="212" spans="1:5" s="21" customFormat="1" x14ac:dyDescent="0.25">
      <c r="A212" s="46">
        <v>2015</v>
      </c>
      <c r="B212" s="46">
        <v>1</v>
      </c>
      <c r="C212" s="48" t="s">
        <v>4</v>
      </c>
      <c r="D212" s="40">
        <v>1176</v>
      </c>
      <c r="E212" s="46" t="s">
        <v>18</v>
      </c>
    </row>
    <row r="213" spans="1:5" s="21" customFormat="1" x14ac:dyDescent="0.25">
      <c r="A213" s="46">
        <v>2015</v>
      </c>
      <c r="B213" s="46">
        <v>1</v>
      </c>
      <c r="C213" s="48" t="s">
        <v>4</v>
      </c>
      <c r="D213" s="40">
        <v>1176</v>
      </c>
      <c r="E213" s="46" t="s">
        <v>34</v>
      </c>
    </row>
    <row r="214" spans="1:5" s="21" customFormat="1" x14ac:dyDescent="0.25">
      <c r="A214" s="46">
        <v>2015</v>
      </c>
      <c r="B214" s="46">
        <v>1</v>
      </c>
      <c r="C214" s="48" t="s">
        <v>4</v>
      </c>
      <c r="D214" s="40">
        <v>0</v>
      </c>
      <c r="E214" s="46" t="s">
        <v>35</v>
      </c>
    </row>
    <row r="215" spans="1:5" s="21" customFormat="1" x14ac:dyDescent="0.25">
      <c r="A215" s="46">
        <v>2015</v>
      </c>
      <c r="B215" s="46">
        <v>1</v>
      </c>
      <c r="C215" s="48" t="s">
        <v>66</v>
      </c>
      <c r="D215" s="40">
        <v>4426</v>
      </c>
      <c r="E215" s="46" t="s">
        <v>18</v>
      </c>
    </row>
    <row r="216" spans="1:5" s="21" customFormat="1" x14ac:dyDescent="0.25">
      <c r="A216" s="46">
        <v>2015</v>
      </c>
      <c r="B216" s="46">
        <v>1</v>
      </c>
      <c r="C216" s="48" t="s">
        <v>66</v>
      </c>
      <c r="D216" s="40">
        <v>4426</v>
      </c>
      <c r="E216" s="46" t="s">
        <v>34</v>
      </c>
    </row>
    <row r="217" spans="1:5" s="21" customFormat="1" x14ac:dyDescent="0.25">
      <c r="A217" s="46">
        <v>2015</v>
      </c>
      <c r="B217" s="46">
        <v>1</v>
      </c>
      <c r="C217" s="48" t="s">
        <v>66</v>
      </c>
      <c r="D217" s="40">
        <v>0</v>
      </c>
      <c r="E217" s="46" t="s">
        <v>35</v>
      </c>
    </row>
    <row r="218" spans="1:5" s="21" customFormat="1" x14ac:dyDescent="0.25">
      <c r="A218" s="46">
        <v>2015</v>
      </c>
      <c r="B218" s="46">
        <v>1</v>
      </c>
      <c r="C218" s="48" t="s">
        <v>84</v>
      </c>
      <c r="D218" s="40">
        <v>10409</v>
      </c>
      <c r="E218" s="46" t="s">
        <v>18</v>
      </c>
    </row>
    <row r="219" spans="1:5" s="21" customFormat="1" x14ac:dyDescent="0.25">
      <c r="A219" s="46">
        <v>2015</v>
      </c>
      <c r="B219" s="46">
        <v>1</v>
      </c>
      <c r="C219" s="48" t="s">
        <v>84</v>
      </c>
      <c r="D219" s="40">
        <v>10409</v>
      </c>
      <c r="E219" s="46" t="s">
        <v>34</v>
      </c>
    </row>
    <row r="220" spans="1:5" s="21" customFormat="1" x14ac:dyDescent="0.25">
      <c r="A220" s="46">
        <v>2015</v>
      </c>
      <c r="B220" s="46">
        <v>1</v>
      </c>
      <c r="C220" s="48" t="s">
        <v>84</v>
      </c>
      <c r="D220" s="40">
        <v>0</v>
      </c>
      <c r="E220" s="46" t="s">
        <v>35</v>
      </c>
    </row>
    <row r="221" spans="1:5" s="21" customFormat="1" x14ac:dyDescent="0.25">
      <c r="A221" s="46">
        <v>2015</v>
      </c>
      <c r="B221" s="46">
        <v>1</v>
      </c>
      <c r="C221" s="48" t="s">
        <v>57</v>
      </c>
      <c r="D221" s="53">
        <v>67722</v>
      </c>
      <c r="E221" s="46" t="s">
        <v>18</v>
      </c>
    </row>
    <row r="222" spans="1:5" s="21" customFormat="1" x14ac:dyDescent="0.25">
      <c r="A222" s="46">
        <v>2015</v>
      </c>
      <c r="B222" s="46">
        <v>1</v>
      </c>
      <c r="C222" s="48" t="s">
        <v>57</v>
      </c>
      <c r="D222" s="53">
        <v>67722</v>
      </c>
      <c r="E222" s="46" t="s">
        <v>34</v>
      </c>
    </row>
    <row r="223" spans="1:5" s="21" customFormat="1" x14ac:dyDescent="0.25">
      <c r="A223" s="46">
        <v>2015</v>
      </c>
      <c r="B223" s="46">
        <v>1</v>
      </c>
      <c r="C223" s="48" t="s">
        <v>76</v>
      </c>
      <c r="D223" s="40">
        <v>18481</v>
      </c>
      <c r="E223" s="46" t="s">
        <v>18</v>
      </c>
    </row>
    <row r="224" spans="1:5" s="21" customFormat="1" x14ac:dyDescent="0.25">
      <c r="A224" s="46">
        <v>2015</v>
      </c>
      <c r="B224" s="46">
        <v>1</v>
      </c>
      <c r="C224" s="48" t="s">
        <v>76</v>
      </c>
      <c r="D224" s="40">
        <v>18481</v>
      </c>
      <c r="E224" s="46" t="s">
        <v>34</v>
      </c>
    </row>
    <row r="225" spans="1:5" s="21" customFormat="1" x14ac:dyDescent="0.25">
      <c r="A225" s="46">
        <v>2015</v>
      </c>
      <c r="B225" s="46">
        <v>1</v>
      </c>
      <c r="C225" s="48" t="s">
        <v>76</v>
      </c>
      <c r="D225" s="40">
        <v>0</v>
      </c>
      <c r="E225" s="46" t="s">
        <v>35</v>
      </c>
    </row>
    <row r="226" spans="1:5" s="21" customFormat="1" x14ac:dyDescent="0.25">
      <c r="A226" s="46">
        <v>2015</v>
      </c>
      <c r="B226" s="46">
        <v>1</v>
      </c>
      <c r="C226" s="48" t="s">
        <v>57</v>
      </c>
      <c r="D226" s="40">
        <v>0</v>
      </c>
      <c r="E226" s="46" t="s">
        <v>35</v>
      </c>
    </row>
    <row r="227" spans="1:5" s="21" customFormat="1" x14ac:dyDescent="0.25">
      <c r="A227" s="46">
        <v>2015</v>
      </c>
      <c r="B227" s="46">
        <v>1</v>
      </c>
      <c r="C227" s="48" t="s">
        <v>68</v>
      </c>
      <c r="D227" s="40">
        <v>125664</v>
      </c>
      <c r="E227" s="46" t="s">
        <v>18</v>
      </c>
    </row>
    <row r="228" spans="1:5" s="21" customFormat="1" x14ac:dyDescent="0.25">
      <c r="A228" s="46">
        <v>2015</v>
      </c>
      <c r="B228" s="46">
        <v>1</v>
      </c>
      <c r="C228" s="48" t="s">
        <v>68</v>
      </c>
      <c r="D228" s="53">
        <v>125664</v>
      </c>
      <c r="E228" s="46" t="s">
        <v>34</v>
      </c>
    </row>
    <row r="229" spans="1:5" s="21" customFormat="1" x14ac:dyDescent="0.25">
      <c r="A229" s="46">
        <v>2015</v>
      </c>
      <c r="B229" s="46">
        <v>1</v>
      </c>
      <c r="C229" s="48" t="s">
        <v>68</v>
      </c>
      <c r="D229" s="40">
        <v>0</v>
      </c>
      <c r="E229" s="46" t="s">
        <v>35</v>
      </c>
    </row>
    <row r="230" spans="1:5" s="21" customFormat="1" x14ac:dyDescent="0.25">
      <c r="A230" s="46">
        <v>2015</v>
      </c>
      <c r="B230" s="46">
        <v>2</v>
      </c>
      <c r="C230" s="42" t="s">
        <v>13</v>
      </c>
      <c r="D230" s="40">
        <v>11925</v>
      </c>
      <c r="E230" s="46" t="s">
        <v>18</v>
      </c>
    </row>
    <row r="231" spans="1:5" s="21" customFormat="1" x14ac:dyDescent="0.25">
      <c r="A231" s="46">
        <v>2015</v>
      </c>
      <c r="B231" s="46">
        <v>2</v>
      </c>
      <c r="C231" s="42" t="s">
        <v>13</v>
      </c>
      <c r="D231" s="40">
        <v>11925</v>
      </c>
      <c r="E231" s="46" t="s">
        <v>34</v>
      </c>
    </row>
    <row r="232" spans="1:5" s="21" customFormat="1" x14ac:dyDescent="0.25">
      <c r="A232" s="46">
        <v>2015</v>
      </c>
      <c r="B232" s="46">
        <v>2</v>
      </c>
      <c r="C232" s="42" t="s">
        <v>13</v>
      </c>
      <c r="D232" s="40">
        <v>0</v>
      </c>
      <c r="E232" s="46" t="s">
        <v>35</v>
      </c>
    </row>
    <row r="233" spans="1:5" s="21" customFormat="1" x14ac:dyDescent="0.25">
      <c r="A233" s="46">
        <v>2015</v>
      </c>
      <c r="B233" s="46">
        <v>2</v>
      </c>
      <c r="C233" s="48" t="s">
        <v>83</v>
      </c>
      <c r="D233" s="40">
        <v>471</v>
      </c>
      <c r="E233" s="46" t="s">
        <v>18</v>
      </c>
    </row>
    <row r="234" spans="1:5" s="21" customFormat="1" x14ac:dyDescent="0.25">
      <c r="A234" s="46">
        <v>2015</v>
      </c>
      <c r="B234" s="46">
        <v>2</v>
      </c>
      <c r="C234" s="48" t="s">
        <v>83</v>
      </c>
      <c r="D234" s="40">
        <v>471</v>
      </c>
      <c r="E234" s="46" t="s">
        <v>34</v>
      </c>
    </row>
    <row r="235" spans="1:5" s="21" customFormat="1" x14ac:dyDescent="0.25">
      <c r="A235" s="46">
        <v>2015</v>
      </c>
      <c r="B235" s="46">
        <v>2</v>
      </c>
      <c r="C235" s="48" t="s">
        <v>83</v>
      </c>
      <c r="D235" s="40">
        <v>0</v>
      </c>
      <c r="E235" s="46" t="s">
        <v>35</v>
      </c>
    </row>
    <row r="236" spans="1:5" s="21" customFormat="1" x14ac:dyDescent="0.25">
      <c r="A236" s="46">
        <v>2015</v>
      </c>
      <c r="B236" s="46">
        <v>2</v>
      </c>
      <c r="C236" s="48" t="s">
        <v>36</v>
      </c>
      <c r="D236" s="40">
        <v>14585</v>
      </c>
      <c r="E236" s="46" t="s">
        <v>18</v>
      </c>
    </row>
    <row r="237" spans="1:5" s="21" customFormat="1" x14ac:dyDescent="0.25">
      <c r="A237" s="46">
        <v>2015</v>
      </c>
      <c r="B237" s="46">
        <v>2</v>
      </c>
      <c r="C237" s="48" t="s">
        <v>36</v>
      </c>
      <c r="D237" s="40">
        <v>14585</v>
      </c>
      <c r="E237" s="46" t="s">
        <v>34</v>
      </c>
    </row>
    <row r="238" spans="1:5" s="21" customFormat="1" x14ac:dyDescent="0.25">
      <c r="A238" s="46">
        <v>2015</v>
      </c>
      <c r="B238" s="46">
        <v>2</v>
      </c>
      <c r="C238" s="48" t="s">
        <v>36</v>
      </c>
      <c r="D238" s="40">
        <v>0</v>
      </c>
      <c r="E238" s="46" t="s">
        <v>35</v>
      </c>
    </row>
    <row r="239" spans="1:5" s="21" customFormat="1" x14ac:dyDescent="0.25">
      <c r="A239" s="46">
        <v>2015</v>
      </c>
      <c r="B239" s="46">
        <v>2</v>
      </c>
      <c r="C239" s="48" t="s">
        <v>4</v>
      </c>
      <c r="D239" s="40">
        <v>1553</v>
      </c>
      <c r="E239" s="46" t="s">
        <v>18</v>
      </c>
    </row>
    <row r="240" spans="1:5" s="21" customFormat="1" x14ac:dyDescent="0.25">
      <c r="A240" s="46">
        <v>2015</v>
      </c>
      <c r="B240" s="46">
        <v>2</v>
      </c>
      <c r="C240" s="48" t="s">
        <v>4</v>
      </c>
      <c r="D240" s="40">
        <v>1553</v>
      </c>
      <c r="E240" s="46" t="s">
        <v>34</v>
      </c>
    </row>
    <row r="241" spans="1:5" s="21" customFormat="1" x14ac:dyDescent="0.25">
      <c r="A241" s="46">
        <v>2015</v>
      </c>
      <c r="B241" s="46">
        <v>2</v>
      </c>
      <c r="C241" s="48" t="s">
        <v>4</v>
      </c>
      <c r="D241" s="40">
        <v>0</v>
      </c>
      <c r="E241" s="46" t="s">
        <v>35</v>
      </c>
    </row>
    <row r="242" spans="1:5" s="21" customFormat="1" x14ac:dyDescent="0.25">
      <c r="A242" s="46">
        <v>2015</v>
      </c>
      <c r="B242" s="46">
        <v>2</v>
      </c>
      <c r="C242" s="48" t="s">
        <v>66</v>
      </c>
      <c r="D242" s="40">
        <v>6216</v>
      </c>
      <c r="E242" s="46" t="s">
        <v>18</v>
      </c>
    </row>
    <row r="243" spans="1:5" s="21" customFormat="1" x14ac:dyDescent="0.25">
      <c r="A243" s="46">
        <v>2015</v>
      </c>
      <c r="B243" s="46">
        <v>2</v>
      </c>
      <c r="C243" s="48" t="s">
        <v>66</v>
      </c>
      <c r="D243" s="40">
        <v>6216</v>
      </c>
      <c r="E243" s="46" t="s">
        <v>34</v>
      </c>
    </row>
    <row r="244" spans="1:5" s="21" customFormat="1" x14ac:dyDescent="0.25">
      <c r="A244" s="46">
        <v>2015</v>
      </c>
      <c r="B244" s="46">
        <v>2</v>
      </c>
      <c r="C244" s="48" t="s">
        <v>66</v>
      </c>
      <c r="D244" s="40">
        <v>0</v>
      </c>
      <c r="E244" s="46" t="s">
        <v>35</v>
      </c>
    </row>
    <row r="245" spans="1:5" s="21" customFormat="1" x14ac:dyDescent="0.25">
      <c r="A245" s="46">
        <v>2015</v>
      </c>
      <c r="B245" s="46">
        <v>2</v>
      </c>
      <c r="C245" s="48" t="s">
        <v>84</v>
      </c>
      <c r="D245" s="40">
        <v>13802</v>
      </c>
      <c r="E245" s="46" t="s">
        <v>18</v>
      </c>
    </row>
    <row r="246" spans="1:5" s="21" customFormat="1" x14ac:dyDescent="0.25">
      <c r="A246" s="46">
        <v>2015</v>
      </c>
      <c r="B246" s="46">
        <v>2</v>
      </c>
      <c r="C246" s="48" t="s">
        <v>84</v>
      </c>
      <c r="D246" s="40">
        <v>13802</v>
      </c>
      <c r="E246" s="46" t="s">
        <v>34</v>
      </c>
    </row>
    <row r="247" spans="1:5" s="21" customFormat="1" x14ac:dyDescent="0.25">
      <c r="A247" s="46">
        <v>2015</v>
      </c>
      <c r="B247" s="46">
        <v>2</v>
      </c>
      <c r="C247" s="48" t="s">
        <v>84</v>
      </c>
      <c r="D247" s="40">
        <v>0</v>
      </c>
      <c r="E247" s="46" t="s">
        <v>35</v>
      </c>
    </row>
    <row r="248" spans="1:5" s="21" customFormat="1" x14ac:dyDescent="0.25">
      <c r="A248" s="46">
        <v>2015</v>
      </c>
      <c r="B248" s="46">
        <v>2</v>
      </c>
      <c r="C248" s="48" t="s">
        <v>76</v>
      </c>
      <c r="D248" s="40">
        <v>18508</v>
      </c>
      <c r="E248" s="46" t="s">
        <v>18</v>
      </c>
    </row>
    <row r="249" spans="1:5" s="21" customFormat="1" x14ac:dyDescent="0.25">
      <c r="A249" s="46">
        <v>2015</v>
      </c>
      <c r="B249" s="46">
        <v>2</v>
      </c>
      <c r="C249" s="48" t="s">
        <v>76</v>
      </c>
      <c r="D249" s="40">
        <v>18508</v>
      </c>
      <c r="E249" s="46" t="s">
        <v>34</v>
      </c>
    </row>
    <row r="250" spans="1:5" s="21" customFormat="1" x14ac:dyDescent="0.25">
      <c r="A250" s="46">
        <v>2015</v>
      </c>
      <c r="B250" s="46">
        <v>2</v>
      </c>
      <c r="C250" s="48" t="s">
        <v>76</v>
      </c>
      <c r="D250" s="40">
        <v>0</v>
      </c>
      <c r="E250" s="46" t="s">
        <v>35</v>
      </c>
    </row>
    <row r="251" spans="1:5" s="21" customFormat="1" x14ac:dyDescent="0.25">
      <c r="A251" s="46">
        <v>2015</v>
      </c>
      <c r="B251" s="46">
        <v>2</v>
      </c>
      <c r="C251" s="48" t="s">
        <v>16</v>
      </c>
      <c r="D251" s="40">
        <v>292219</v>
      </c>
      <c r="E251" s="46" t="s">
        <v>18</v>
      </c>
    </row>
    <row r="252" spans="1:5" s="21" customFormat="1" x14ac:dyDescent="0.25">
      <c r="A252" s="46">
        <v>2015</v>
      </c>
      <c r="B252" s="46">
        <v>2</v>
      </c>
      <c r="C252" s="48" t="s">
        <v>16</v>
      </c>
      <c r="D252" s="40">
        <v>292219</v>
      </c>
      <c r="E252" s="46" t="s">
        <v>34</v>
      </c>
    </row>
    <row r="253" spans="1:5" s="21" customFormat="1" x14ac:dyDescent="0.25">
      <c r="A253" s="46">
        <v>2015</v>
      </c>
      <c r="B253" s="46">
        <v>2</v>
      </c>
      <c r="C253" s="48" t="s">
        <v>16</v>
      </c>
      <c r="D253" s="40">
        <v>0</v>
      </c>
      <c r="E253" s="46" t="s">
        <v>35</v>
      </c>
    </row>
    <row r="254" spans="1:5" s="21" customFormat="1" x14ac:dyDescent="0.25">
      <c r="A254" s="46">
        <v>2015</v>
      </c>
      <c r="B254" s="46">
        <v>2</v>
      </c>
      <c r="C254" s="48" t="s">
        <v>67</v>
      </c>
      <c r="D254" s="40">
        <v>310727</v>
      </c>
      <c r="E254" s="46" t="s">
        <v>18</v>
      </c>
    </row>
    <row r="255" spans="1:5" s="21" customFormat="1" x14ac:dyDescent="0.25">
      <c r="A255" s="46">
        <v>2015</v>
      </c>
      <c r="B255" s="46">
        <v>2</v>
      </c>
      <c r="C255" s="48" t="s">
        <v>67</v>
      </c>
      <c r="D255" s="40">
        <v>310727</v>
      </c>
      <c r="E255" s="46" t="s">
        <v>34</v>
      </c>
    </row>
    <row r="256" spans="1:5" s="21" customFormat="1" x14ac:dyDescent="0.25">
      <c r="A256" s="46">
        <v>2015</v>
      </c>
      <c r="B256" s="46">
        <v>2</v>
      </c>
      <c r="C256" s="48" t="s">
        <v>67</v>
      </c>
      <c r="D256" s="40">
        <v>0</v>
      </c>
      <c r="E256" s="46" t="s">
        <v>35</v>
      </c>
    </row>
    <row r="257" spans="1:5" s="21" customFormat="1" x14ac:dyDescent="0.25">
      <c r="A257" s="46">
        <v>2015</v>
      </c>
      <c r="B257" s="46">
        <v>2</v>
      </c>
      <c r="C257" s="48" t="s">
        <v>80</v>
      </c>
      <c r="D257" s="40">
        <v>58550</v>
      </c>
      <c r="E257" s="46" t="s">
        <v>18</v>
      </c>
    </row>
    <row r="258" spans="1:5" s="21" customFormat="1" x14ac:dyDescent="0.25">
      <c r="A258" s="46">
        <v>2015</v>
      </c>
      <c r="B258" s="46">
        <v>2</v>
      </c>
      <c r="C258" s="48" t="s">
        <v>80</v>
      </c>
      <c r="D258" s="40">
        <v>58550</v>
      </c>
      <c r="E258" s="46" t="s">
        <v>34</v>
      </c>
    </row>
    <row r="259" spans="1:5" s="21" customFormat="1" x14ac:dyDescent="0.25">
      <c r="A259" s="46">
        <v>2015</v>
      </c>
      <c r="B259" s="46">
        <v>2</v>
      </c>
      <c r="C259" s="48" t="s">
        <v>80</v>
      </c>
      <c r="D259" s="40">
        <v>0</v>
      </c>
      <c r="E259" s="46" t="s">
        <v>35</v>
      </c>
    </row>
    <row r="260" spans="1:5" s="21" customFormat="1" x14ac:dyDescent="0.25">
      <c r="A260" s="46">
        <v>2015</v>
      </c>
      <c r="B260" s="46">
        <v>2</v>
      </c>
      <c r="C260" s="48" t="s">
        <v>57</v>
      </c>
      <c r="D260" s="53">
        <v>66246</v>
      </c>
      <c r="E260" s="46" t="s">
        <v>18</v>
      </c>
    </row>
    <row r="261" spans="1:5" s="21" customFormat="1" x14ac:dyDescent="0.25">
      <c r="A261" s="46">
        <v>2015</v>
      </c>
      <c r="B261" s="46">
        <v>2</v>
      </c>
      <c r="C261" s="48" t="s">
        <v>57</v>
      </c>
      <c r="D261" s="53">
        <v>66246</v>
      </c>
      <c r="E261" s="46" t="s">
        <v>34</v>
      </c>
    </row>
    <row r="262" spans="1:5" s="21" customFormat="1" x14ac:dyDescent="0.25">
      <c r="A262" s="46">
        <v>2015</v>
      </c>
      <c r="B262" s="46">
        <v>2</v>
      </c>
      <c r="C262" s="48" t="s">
        <v>57</v>
      </c>
      <c r="D262" s="40">
        <v>0</v>
      </c>
      <c r="E262" s="46" t="s">
        <v>35</v>
      </c>
    </row>
    <row r="263" spans="1:5" s="21" customFormat="1" x14ac:dyDescent="0.25">
      <c r="A263" s="46">
        <v>2015</v>
      </c>
      <c r="B263" s="46">
        <v>2</v>
      </c>
      <c r="C263" s="48" t="s">
        <v>68</v>
      </c>
      <c r="D263" s="40">
        <v>124796</v>
      </c>
      <c r="E263" s="46" t="s">
        <v>18</v>
      </c>
    </row>
    <row r="264" spans="1:5" s="21" customFormat="1" x14ac:dyDescent="0.25">
      <c r="A264" s="46">
        <v>2015</v>
      </c>
      <c r="B264" s="46">
        <v>2</v>
      </c>
      <c r="C264" s="48" t="s">
        <v>68</v>
      </c>
      <c r="D264" s="53">
        <v>124796</v>
      </c>
      <c r="E264" s="46" t="s">
        <v>34</v>
      </c>
    </row>
    <row r="265" spans="1:5" s="21" customFormat="1" x14ac:dyDescent="0.25">
      <c r="A265" s="46">
        <v>2015</v>
      </c>
      <c r="B265" s="46">
        <v>2</v>
      </c>
      <c r="C265" s="48" t="s">
        <v>68</v>
      </c>
      <c r="D265" s="40">
        <v>0</v>
      </c>
      <c r="E265" s="46" t="s">
        <v>35</v>
      </c>
    </row>
    <row r="266" spans="1:5" s="21" customFormat="1" x14ac:dyDescent="0.25">
      <c r="A266" s="46">
        <v>2015</v>
      </c>
      <c r="B266" s="46">
        <v>3</v>
      </c>
      <c r="C266" s="42" t="s">
        <v>13</v>
      </c>
      <c r="D266" s="40">
        <v>14871</v>
      </c>
      <c r="E266" s="46" t="s">
        <v>18</v>
      </c>
    </row>
    <row r="267" spans="1:5" s="21" customFormat="1" x14ac:dyDescent="0.25">
      <c r="A267" s="46">
        <v>2015</v>
      </c>
      <c r="B267" s="46">
        <v>3</v>
      </c>
      <c r="C267" s="42" t="s">
        <v>13</v>
      </c>
      <c r="D267" s="40">
        <v>14871</v>
      </c>
      <c r="E267" s="46" t="s">
        <v>34</v>
      </c>
    </row>
    <row r="268" spans="1:5" s="21" customFormat="1" x14ac:dyDescent="0.25">
      <c r="A268" s="46">
        <v>2015</v>
      </c>
      <c r="B268" s="46">
        <v>3</v>
      </c>
      <c r="C268" s="42" t="s">
        <v>13</v>
      </c>
      <c r="D268" s="40">
        <v>0</v>
      </c>
      <c r="E268" s="46" t="s">
        <v>35</v>
      </c>
    </row>
    <row r="269" spans="1:5" s="21" customFormat="1" x14ac:dyDescent="0.25">
      <c r="A269" s="46">
        <v>2015</v>
      </c>
      <c r="B269" s="46">
        <v>3</v>
      </c>
      <c r="C269" s="48" t="s">
        <v>83</v>
      </c>
      <c r="D269" s="40">
        <v>439</v>
      </c>
      <c r="E269" s="46" t="s">
        <v>18</v>
      </c>
    </row>
    <row r="270" spans="1:5" s="21" customFormat="1" x14ac:dyDescent="0.25">
      <c r="A270" s="46">
        <v>2015</v>
      </c>
      <c r="B270" s="46">
        <v>3</v>
      </c>
      <c r="C270" s="48" t="s">
        <v>83</v>
      </c>
      <c r="D270" s="40">
        <v>439</v>
      </c>
      <c r="E270" s="46" t="s">
        <v>34</v>
      </c>
    </row>
    <row r="271" spans="1:5" s="21" customFormat="1" x14ac:dyDescent="0.25">
      <c r="A271" s="46">
        <v>2015</v>
      </c>
      <c r="B271" s="46">
        <v>3</v>
      </c>
      <c r="C271" s="48" t="s">
        <v>83</v>
      </c>
      <c r="D271" s="40">
        <v>0</v>
      </c>
      <c r="E271" s="46" t="s">
        <v>35</v>
      </c>
    </row>
    <row r="272" spans="1:5" s="21" customFormat="1" x14ac:dyDescent="0.25">
      <c r="A272" s="46">
        <v>2015</v>
      </c>
      <c r="B272" s="46">
        <v>3</v>
      </c>
      <c r="C272" s="48" t="s">
        <v>36</v>
      </c>
      <c r="D272" s="40">
        <v>17308</v>
      </c>
      <c r="E272" s="46" t="s">
        <v>18</v>
      </c>
    </row>
    <row r="273" spans="1:5" s="21" customFormat="1" x14ac:dyDescent="0.25">
      <c r="A273" s="46">
        <v>2015</v>
      </c>
      <c r="B273" s="46">
        <v>3</v>
      </c>
      <c r="C273" s="48" t="s">
        <v>36</v>
      </c>
      <c r="D273" s="40">
        <v>17308</v>
      </c>
      <c r="E273" s="46" t="s">
        <v>34</v>
      </c>
    </row>
    <row r="274" spans="1:5" s="21" customFormat="1" x14ac:dyDescent="0.25">
      <c r="A274" s="46">
        <v>2015</v>
      </c>
      <c r="B274" s="46">
        <v>3</v>
      </c>
      <c r="C274" s="48" t="s">
        <v>36</v>
      </c>
      <c r="D274" s="40">
        <v>0</v>
      </c>
      <c r="E274" s="46" t="s">
        <v>35</v>
      </c>
    </row>
    <row r="275" spans="1:5" s="21" customFormat="1" x14ac:dyDescent="0.25">
      <c r="A275" s="46">
        <v>2015</v>
      </c>
      <c r="B275" s="46">
        <v>3</v>
      </c>
      <c r="C275" s="48" t="s">
        <v>4</v>
      </c>
      <c r="D275" s="40">
        <v>2754</v>
      </c>
      <c r="E275" s="46" t="s">
        <v>18</v>
      </c>
    </row>
    <row r="276" spans="1:5" s="21" customFormat="1" x14ac:dyDescent="0.25">
      <c r="A276" s="46">
        <v>2015</v>
      </c>
      <c r="B276" s="46">
        <v>3</v>
      </c>
      <c r="C276" s="48" t="s">
        <v>4</v>
      </c>
      <c r="D276" s="40">
        <v>2754</v>
      </c>
      <c r="E276" s="46" t="s">
        <v>34</v>
      </c>
    </row>
    <row r="277" spans="1:5" s="21" customFormat="1" x14ac:dyDescent="0.25">
      <c r="A277" s="46">
        <v>2015</v>
      </c>
      <c r="B277" s="46">
        <v>3</v>
      </c>
      <c r="C277" s="48" t="s">
        <v>4</v>
      </c>
      <c r="D277" s="40">
        <v>0</v>
      </c>
      <c r="E277" s="46" t="s">
        <v>35</v>
      </c>
    </row>
    <row r="278" spans="1:5" s="21" customFormat="1" x14ac:dyDescent="0.25">
      <c r="A278" s="46">
        <v>2015</v>
      </c>
      <c r="B278" s="46">
        <v>3</v>
      </c>
      <c r="C278" s="48" t="s">
        <v>66</v>
      </c>
      <c r="D278" s="40">
        <v>7904</v>
      </c>
      <c r="E278" s="46" t="s">
        <v>18</v>
      </c>
    </row>
    <row r="279" spans="1:5" s="21" customFormat="1" x14ac:dyDescent="0.25">
      <c r="A279" s="46">
        <v>2015</v>
      </c>
      <c r="B279" s="46">
        <v>3</v>
      </c>
      <c r="C279" s="48" t="s">
        <v>66</v>
      </c>
      <c r="D279" s="40">
        <v>7904</v>
      </c>
      <c r="E279" s="46" t="s">
        <v>34</v>
      </c>
    </row>
    <row r="280" spans="1:5" s="21" customFormat="1" x14ac:dyDescent="0.25">
      <c r="A280" s="46">
        <v>2015</v>
      </c>
      <c r="B280" s="46">
        <v>3</v>
      </c>
      <c r="C280" s="48" t="s">
        <v>66</v>
      </c>
      <c r="D280" s="40">
        <v>0</v>
      </c>
      <c r="E280" s="46" t="s">
        <v>35</v>
      </c>
    </row>
    <row r="281" spans="1:5" s="21" customFormat="1" x14ac:dyDescent="0.25">
      <c r="A281" s="46">
        <v>2015</v>
      </c>
      <c r="B281" s="46">
        <v>3</v>
      </c>
      <c r="C281" s="48" t="s">
        <v>84</v>
      </c>
      <c r="D281" s="40">
        <v>17118</v>
      </c>
      <c r="E281" s="46" t="s">
        <v>18</v>
      </c>
    </row>
    <row r="282" spans="1:5" s="21" customFormat="1" x14ac:dyDescent="0.25">
      <c r="A282" s="46">
        <v>2015</v>
      </c>
      <c r="B282" s="46">
        <v>3</v>
      </c>
      <c r="C282" s="48" t="s">
        <v>84</v>
      </c>
      <c r="D282" s="40">
        <v>17118</v>
      </c>
      <c r="E282" s="46" t="s">
        <v>34</v>
      </c>
    </row>
    <row r="283" spans="1:5" s="21" customFormat="1" x14ac:dyDescent="0.25">
      <c r="A283" s="46">
        <v>2015</v>
      </c>
      <c r="B283" s="46">
        <v>3</v>
      </c>
      <c r="C283" s="48" t="s">
        <v>84</v>
      </c>
      <c r="D283" s="40">
        <v>0</v>
      </c>
      <c r="E283" s="46" t="s">
        <v>35</v>
      </c>
    </row>
    <row r="284" spans="1:5" s="21" customFormat="1" x14ac:dyDescent="0.25">
      <c r="A284" s="46">
        <v>2015</v>
      </c>
      <c r="B284" s="46">
        <v>3</v>
      </c>
      <c r="C284" s="48" t="s">
        <v>76</v>
      </c>
      <c r="D284" s="40">
        <v>18544</v>
      </c>
      <c r="E284" s="46" t="s">
        <v>18</v>
      </c>
    </row>
    <row r="285" spans="1:5" s="21" customFormat="1" x14ac:dyDescent="0.25">
      <c r="A285" s="46">
        <v>2015</v>
      </c>
      <c r="B285" s="46">
        <v>3</v>
      </c>
      <c r="C285" s="48" t="s">
        <v>76</v>
      </c>
      <c r="D285" s="40">
        <v>18544</v>
      </c>
      <c r="E285" s="46" t="s">
        <v>34</v>
      </c>
    </row>
    <row r="286" spans="1:5" s="21" customFormat="1" x14ac:dyDescent="0.25">
      <c r="A286" s="46">
        <v>2015</v>
      </c>
      <c r="B286" s="46">
        <v>3</v>
      </c>
      <c r="C286" s="48" t="s">
        <v>76</v>
      </c>
      <c r="D286" s="40">
        <v>0</v>
      </c>
      <c r="E286" s="46" t="s">
        <v>35</v>
      </c>
    </row>
    <row r="287" spans="1:5" s="21" customFormat="1" x14ac:dyDescent="0.25">
      <c r="A287" s="46">
        <v>2015</v>
      </c>
      <c r="B287" s="46">
        <v>3</v>
      </c>
      <c r="C287" s="48" t="s">
        <v>16</v>
      </c>
      <c r="D287" s="40">
        <v>287749</v>
      </c>
      <c r="E287" s="46" t="s">
        <v>18</v>
      </c>
    </row>
    <row r="288" spans="1:5" s="21" customFormat="1" x14ac:dyDescent="0.25">
      <c r="A288" s="46">
        <v>2015</v>
      </c>
      <c r="B288" s="46">
        <v>3</v>
      </c>
      <c r="C288" s="48" t="s">
        <v>16</v>
      </c>
      <c r="D288" s="40">
        <v>287749</v>
      </c>
      <c r="E288" s="46" t="s">
        <v>34</v>
      </c>
    </row>
    <row r="289" spans="1:5" s="21" customFormat="1" x14ac:dyDescent="0.25">
      <c r="A289" s="46">
        <v>2015</v>
      </c>
      <c r="B289" s="46">
        <v>3</v>
      </c>
      <c r="C289" s="48" t="s">
        <v>16</v>
      </c>
      <c r="D289" s="40">
        <v>0</v>
      </c>
      <c r="E289" s="46" t="s">
        <v>35</v>
      </c>
    </row>
    <row r="290" spans="1:5" s="21" customFormat="1" x14ac:dyDescent="0.25">
      <c r="A290" s="46">
        <v>2015</v>
      </c>
      <c r="B290" s="46">
        <v>3</v>
      </c>
      <c r="C290" s="48" t="s">
        <v>67</v>
      </c>
      <c r="D290" s="40">
        <v>306293</v>
      </c>
      <c r="E290" s="46" t="s">
        <v>18</v>
      </c>
    </row>
    <row r="291" spans="1:5" s="21" customFormat="1" x14ac:dyDescent="0.25">
      <c r="A291" s="46">
        <v>2015</v>
      </c>
      <c r="B291" s="46">
        <v>3</v>
      </c>
      <c r="C291" s="48" t="s">
        <v>67</v>
      </c>
      <c r="D291" s="40">
        <v>306293</v>
      </c>
      <c r="E291" s="46" t="s">
        <v>34</v>
      </c>
    </row>
    <row r="292" spans="1:5" s="21" customFormat="1" x14ac:dyDescent="0.25">
      <c r="A292" s="46">
        <v>2015</v>
      </c>
      <c r="B292" s="46">
        <v>3</v>
      </c>
      <c r="C292" s="48" t="s">
        <v>67</v>
      </c>
      <c r="D292" s="40">
        <v>0</v>
      </c>
      <c r="E292" s="46" t="s">
        <v>35</v>
      </c>
    </row>
    <row r="293" spans="1:5" s="21" customFormat="1" x14ac:dyDescent="0.25">
      <c r="A293" s="46">
        <v>2015</v>
      </c>
      <c r="B293" s="46">
        <v>3</v>
      </c>
      <c r="C293" s="48" t="s">
        <v>80</v>
      </c>
      <c r="D293" s="40">
        <v>60700</v>
      </c>
      <c r="E293" s="46" t="s">
        <v>18</v>
      </c>
    </row>
    <row r="294" spans="1:5" s="21" customFormat="1" x14ac:dyDescent="0.25">
      <c r="A294" s="46">
        <v>2015</v>
      </c>
      <c r="B294" s="46">
        <v>3</v>
      </c>
      <c r="C294" s="48" t="s">
        <v>80</v>
      </c>
      <c r="D294" s="40">
        <v>60700</v>
      </c>
      <c r="E294" s="46" t="s">
        <v>34</v>
      </c>
    </row>
    <row r="295" spans="1:5" s="21" customFormat="1" x14ac:dyDescent="0.25">
      <c r="A295" s="46">
        <v>2015</v>
      </c>
      <c r="B295" s="46">
        <v>3</v>
      </c>
      <c r="C295" s="48" t="s">
        <v>80</v>
      </c>
      <c r="D295" s="40">
        <v>0</v>
      </c>
      <c r="E295" s="46" t="s">
        <v>35</v>
      </c>
    </row>
    <row r="296" spans="1:5" s="21" customFormat="1" x14ac:dyDescent="0.25">
      <c r="A296" s="46">
        <v>2015</v>
      </c>
      <c r="B296" s="46">
        <v>3</v>
      </c>
      <c r="C296" s="48" t="s">
        <v>57</v>
      </c>
      <c r="D296" s="53">
        <v>62361</v>
      </c>
      <c r="E296" s="46" t="s">
        <v>18</v>
      </c>
    </row>
    <row r="297" spans="1:5" s="21" customFormat="1" x14ac:dyDescent="0.25">
      <c r="A297" s="46">
        <v>2015</v>
      </c>
      <c r="B297" s="46">
        <v>3</v>
      </c>
      <c r="C297" s="48" t="s">
        <v>57</v>
      </c>
      <c r="D297" s="53">
        <v>62361</v>
      </c>
      <c r="E297" s="46" t="s">
        <v>34</v>
      </c>
    </row>
    <row r="298" spans="1:5" s="21" customFormat="1" x14ac:dyDescent="0.25">
      <c r="A298" s="46">
        <v>2015</v>
      </c>
      <c r="B298" s="46">
        <v>3</v>
      </c>
      <c r="C298" s="48" t="s">
        <v>57</v>
      </c>
      <c r="D298" s="40">
        <v>0</v>
      </c>
      <c r="E298" s="46" t="s">
        <v>35</v>
      </c>
    </row>
    <row r="299" spans="1:5" s="21" customFormat="1" x14ac:dyDescent="0.25">
      <c r="A299" s="46">
        <v>2015</v>
      </c>
      <c r="B299" s="46">
        <v>3</v>
      </c>
      <c r="C299" s="48" t="s">
        <v>68</v>
      </c>
      <c r="D299" s="40">
        <v>123061</v>
      </c>
      <c r="E299" s="46" t="s">
        <v>18</v>
      </c>
    </row>
    <row r="300" spans="1:5" s="21" customFormat="1" x14ac:dyDescent="0.25">
      <c r="A300" s="46">
        <v>2015</v>
      </c>
      <c r="B300" s="46">
        <v>3</v>
      </c>
      <c r="C300" s="48" t="s">
        <v>68</v>
      </c>
      <c r="D300" s="53">
        <v>123061</v>
      </c>
      <c r="E300" s="46" t="s">
        <v>34</v>
      </c>
    </row>
    <row r="301" spans="1:5" s="21" customFormat="1" x14ac:dyDescent="0.25">
      <c r="A301" s="46">
        <v>2015</v>
      </c>
      <c r="B301" s="46">
        <v>3</v>
      </c>
      <c r="C301" s="48" t="s">
        <v>68</v>
      </c>
      <c r="D301" s="40">
        <v>0</v>
      </c>
      <c r="E301" s="46" t="s">
        <v>35</v>
      </c>
    </row>
    <row r="302" spans="1:5" s="21" customFormat="1" x14ac:dyDescent="0.25">
      <c r="A302" s="46">
        <v>2015</v>
      </c>
      <c r="B302" s="46">
        <v>4</v>
      </c>
      <c r="C302" s="42" t="s">
        <v>13</v>
      </c>
      <c r="D302" s="40">
        <v>9859</v>
      </c>
      <c r="E302" s="46" t="s">
        <v>18</v>
      </c>
    </row>
    <row r="303" spans="1:5" s="21" customFormat="1" x14ac:dyDescent="0.25">
      <c r="A303" s="46">
        <v>2015</v>
      </c>
      <c r="B303" s="46">
        <v>4</v>
      </c>
      <c r="C303" s="42" t="s">
        <v>13</v>
      </c>
      <c r="D303" s="40">
        <v>9859</v>
      </c>
      <c r="E303" s="46" t="s">
        <v>34</v>
      </c>
    </row>
    <row r="304" spans="1:5" s="21" customFormat="1" x14ac:dyDescent="0.25">
      <c r="A304" s="46">
        <v>2015</v>
      </c>
      <c r="B304" s="46">
        <v>4</v>
      </c>
      <c r="C304" s="42" t="s">
        <v>13</v>
      </c>
      <c r="D304" s="40">
        <v>0</v>
      </c>
      <c r="E304" s="46" t="s">
        <v>35</v>
      </c>
    </row>
    <row r="305" spans="1:5" s="21" customFormat="1" x14ac:dyDescent="0.25">
      <c r="A305" s="46">
        <v>2015</v>
      </c>
      <c r="B305" s="46">
        <v>4</v>
      </c>
      <c r="C305" s="48" t="s">
        <v>83</v>
      </c>
      <c r="D305" s="40">
        <v>500</v>
      </c>
      <c r="E305" s="46" t="s">
        <v>18</v>
      </c>
    </row>
    <row r="306" spans="1:5" s="21" customFormat="1" x14ac:dyDescent="0.25">
      <c r="A306" s="46">
        <v>2015</v>
      </c>
      <c r="B306" s="46">
        <v>4</v>
      </c>
      <c r="C306" s="48" t="s">
        <v>83</v>
      </c>
      <c r="D306" s="40">
        <v>500</v>
      </c>
      <c r="E306" s="46" t="s">
        <v>34</v>
      </c>
    </row>
    <row r="307" spans="1:5" s="21" customFormat="1" x14ac:dyDescent="0.25">
      <c r="A307" s="46">
        <v>2015</v>
      </c>
      <c r="B307" s="46">
        <v>4</v>
      </c>
      <c r="C307" s="48" t="s">
        <v>83</v>
      </c>
      <c r="D307" s="40">
        <v>0</v>
      </c>
      <c r="E307" s="46" t="s">
        <v>35</v>
      </c>
    </row>
    <row r="308" spans="1:5" s="21" customFormat="1" x14ac:dyDescent="0.25">
      <c r="A308" s="46">
        <v>2015</v>
      </c>
      <c r="B308" s="46">
        <v>4</v>
      </c>
      <c r="C308" s="48" t="s">
        <v>36</v>
      </c>
      <c r="D308" s="40">
        <v>13042</v>
      </c>
      <c r="E308" s="46" t="s">
        <v>18</v>
      </c>
    </row>
    <row r="309" spans="1:5" s="21" customFormat="1" x14ac:dyDescent="0.25">
      <c r="A309" s="46">
        <v>2015</v>
      </c>
      <c r="B309" s="46">
        <v>4</v>
      </c>
      <c r="C309" s="48" t="s">
        <v>36</v>
      </c>
      <c r="D309" s="40">
        <v>13042</v>
      </c>
      <c r="E309" s="46" t="s">
        <v>34</v>
      </c>
    </row>
    <row r="310" spans="1:5" s="21" customFormat="1" x14ac:dyDescent="0.25">
      <c r="A310" s="46">
        <v>2015</v>
      </c>
      <c r="B310" s="46">
        <v>4</v>
      </c>
      <c r="C310" s="48" t="s">
        <v>36</v>
      </c>
      <c r="D310" s="40">
        <v>0</v>
      </c>
      <c r="E310" s="46" t="s">
        <v>35</v>
      </c>
    </row>
    <row r="311" spans="1:5" s="21" customFormat="1" x14ac:dyDescent="0.25">
      <c r="A311" s="46">
        <v>2015</v>
      </c>
      <c r="B311" s="46">
        <v>4</v>
      </c>
      <c r="C311" s="48" t="s">
        <v>4</v>
      </c>
      <c r="D311" s="40">
        <v>1957</v>
      </c>
      <c r="E311" s="46" t="s">
        <v>18</v>
      </c>
    </row>
    <row r="312" spans="1:5" s="21" customFormat="1" x14ac:dyDescent="0.25">
      <c r="A312" s="46">
        <v>2015</v>
      </c>
      <c r="B312" s="46">
        <v>4</v>
      </c>
      <c r="C312" s="48" t="s">
        <v>4</v>
      </c>
      <c r="D312" s="40">
        <v>1957</v>
      </c>
      <c r="E312" s="46" t="s">
        <v>34</v>
      </c>
    </row>
    <row r="313" spans="1:5" s="21" customFormat="1" x14ac:dyDescent="0.25">
      <c r="A313" s="46">
        <v>2015</v>
      </c>
      <c r="B313" s="46">
        <v>4</v>
      </c>
      <c r="C313" s="48" t="s">
        <v>4</v>
      </c>
      <c r="D313" s="40">
        <v>0</v>
      </c>
      <c r="E313" s="46" t="s">
        <v>35</v>
      </c>
    </row>
    <row r="314" spans="1:5" s="21" customFormat="1" x14ac:dyDescent="0.25">
      <c r="A314" s="46">
        <v>2015</v>
      </c>
      <c r="B314" s="46">
        <v>4</v>
      </c>
      <c r="C314" s="48" t="s">
        <v>66</v>
      </c>
      <c r="D314" s="40">
        <v>6643</v>
      </c>
      <c r="E314" s="46" t="s">
        <v>18</v>
      </c>
    </row>
    <row r="315" spans="1:5" s="21" customFormat="1" x14ac:dyDescent="0.25">
      <c r="A315" s="46">
        <v>2015</v>
      </c>
      <c r="B315" s="46">
        <v>4</v>
      </c>
      <c r="C315" s="48" t="s">
        <v>66</v>
      </c>
      <c r="D315" s="40">
        <v>6643</v>
      </c>
      <c r="E315" s="46" t="s">
        <v>34</v>
      </c>
    </row>
    <row r="316" spans="1:5" s="21" customFormat="1" x14ac:dyDescent="0.25">
      <c r="A316" s="46">
        <v>2015</v>
      </c>
      <c r="B316" s="46">
        <v>4</v>
      </c>
      <c r="C316" s="48" t="s">
        <v>66</v>
      </c>
      <c r="D316" s="40">
        <v>0</v>
      </c>
      <c r="E316" s="46" t="s">
        <v>35</v>
      </c>
    </row>
    <row r="317" spans="1:5" s="21" customFormat="1" x14ac:dyDescent="0.25">
      <c r="A317" s="46">
        <v>2015</v>
      </c>
      <c r="B317" s="46">
        <v>4</v>
      </c>
      <c r="C317" s="48" t="s">
        <v>84</v>
      </c>
      <c r="D317" s="40">
        <v>14383</v>
      </c>
      <c r="E317" s="46" t="s">
        <v>18</v>
      </c>
    </row>
    <row r="318" spans="1:5" s="21" customFormat="1" x14ac:dyDescent="0.25">
      <c r="A318" s="46">
        <v>2015</v>
      </c>
      <c r="B318" s="46">
        <v>4</v>
      </c>
      <c r="C318" s="48" t="s">
        <v>84</v>
      </c>
      <c r="D318" s="40">
        <v>14383</v>
      </c>
      <c r="E318" s="46" t="s">
        <v>34</v>
      </c>
    </row>
    <row r="319" spans="1:5" s="21" customFormat="1" x14ac:dyDescent="0.25">
      <c r="A319" s="46">
        <v>2015</v>
      </c>
      <c r="B319" s="46">
        <v>4</v>
      </c>
      <c r="C319" s="48" t="s">
        <v>84</v>
      </c>
      <c r="D319" s="40">
        <v>0</v>
      </c>
      <c r="E319" s="46" t="s">
        <v>35</v>
      </c>
    </row>
    <row r="320" spans="1:5" s="21" customFormat="1" x14ac:dyDescent="0.25">
      <c r="A320" s="46">
        <v>2015</v>
      </c>
      <c r="B320" s="46">
        <v>4</v>
      </c>
      <c r="C320" s="48" t="s">
        <v>76</v>
      </c>
      <c r="D320" s="40">
        <v>18584</v>
      </c>
      <c r="E320" s="46" t="s">
        <v>18</v>
      </c>
    </row>
    <row r="321" spans="1:5" s="21" customFormat="1" x14ac:dyDescent="0.25">
      <c r="A321" s="46">
        <v>2015</v>
      </c>
      <c r="B321" s="46">
        <v>4</v>
      </c>
      <c r="C321" s="48" t="s">
        <v>76</v>
      </c>
      <c r="D321" s="40">
        <v>18584</v>
      </c>
      <c r="E321" s="46" t="s">
        <v>34</v>
      </c>
    </row>
    <row r="322" spans="1:5" s="21" customFormat="1" x14ac:dyDescent="0.25">
      <c r="A322" s="46">
        <v>2015</v>
      </c>
      <c r="B322" s="46">
        <v>4</v>
      </c>
      <c r="C322" s="48" t="s">
        <v>76</v>
      </c>
      <c r="D322" s="40">
        <v>0</v>
      </c>
      <c r="E322" s="46" t="s">
        <v>35</v>
      </c>
    </row>
    <row r="323" spans="1:5" s="21" customFormat="1" x14ac:dyDescent="0.25">
      <c r="A323" s="46">
        <v>2015</v>
      </c>
      <c r="B323" s="46">
        <v>4</v>
      </c>
      <c r="C323" s="48" t="s">
        <v>16</v>
      </c>
      <c r="D323" s="40">
        <v>283970</v>
      </c>
      <c r="E323" s="46" t="s">
        <v>18</v>
      </c>
    </row>
    <row r="324" spans="1:5" s="21" customFormat="1" x14ac:dyDescent="0.25">
      <c r="A324" s="46">
        <v>2015</v>
      </c>
      <c r="B324" s="46">
        <v>4</v>
      </c>
      <c r="C324" s="48" t="s">
        <v>16</v>
      </c>
      <c r="D324" s="40">
        <v>283970</v>
      </c>
      <c r="E324" s="46" t="s">
        <v>34</v>
      </c>
    </row>
    <row r="325" spans="1:5" s="21" customFormat="1" x14ac:dyDescent="0.25">
      <c r="A325" s="46">
        <v>2015</v>
      </c>
      <c r="B325" s="46">
        <v>4</v>
      </c>
      <c r="C325" s="48" t="s">
        <v>16</v>
      </c>
      <c r="D325" s="40">
        <v>0</v>
      </c>
      <c r="E325" s="46" t="s">
        <v>35</v>
      </c>
    </row>
    <row r="326" spans="1:5" s="21" customFormat="1" x14ac:dyDescent="0.25">
      <c r="A326" s="46">
        <v>2015</v>
      </c>
      <c r="B326" s="46">
        <v>4</v>
      </c>
      <c r="C326" s="48" t="s">
        <v>67</v>
      </c>
      <c r="D326" s="40">
        <v>302554</v>
      </c>
      <c r="E326" s="46" t="s">
        <v>18</v>
      </c>
    </row>
    <row r="327" spans="1:5" s="21" customFormat="1" x14ac:dyDescent="0.25">
      <c r="A327" s="46">
        <v>2015</v>
      </c>
      <c r="B327" s="46">
        <v>4</v>
      </c>
      <c r="C327" s="48" t="s">
        <v>67</v>
      </c>
      <c r="D327" s="40">
        <v>302554</v>
      </c>
      <c r="E327" s="46" t="s">
        <v>34</v>
      </c>
    </row>
    <row r="328" spans="1:5" s="21" customFormat="1" x14ac:dyDescent="0.25">
      <c r="A328" s="46">
        <v>2015</v>
      </c>
      <c r="B328" s="46">
        <v>4</v>
      </c>
      <c r="C328" s="48" t="s">
        <v>67</v>
      </c>
      <c r="D328" s="40">
        <v>0</v>
      </c>
      <c r="E328" s="46" t="s">
        <v>35</v>
      </c>
    </row>
    <row r="329" spans="1:5" s="21" customFormat="1" x14ac:dyDescent="0.25">
      <c r="A329" s="46">
        <v>2015</v>
      </c>
      <c r="B329" s="46">
        <v>4</v>
      </c>
      <c r="C329" s="48" t="s">
        <v>80</v>
      </c>
      <c r="D329" s="40">
        <v>58578</v>
      </c>
      <c r="E329" s="46" t="s">
        <v>18</v>
      </c>
    </row>
    <row r="330" spans="1:5" s="21" customFormat="1" x14ac:dyDescent="0.25">
      <c r="A330" s="46">
        <v>2015</v>
      </c>
      <c r="B330" s="46">
        <v>4</v>
      </c>
      <c r="C330" s="48" t="s">
        <v>80</v>
      </c>
      <c r="D330" s="40">
        <v>58578</v>
      </c>
      <c r="E330" s="46" t="s">
        <v>34</v>
      </c>
    </row>
    <row r="331" spans="1:5" s="21" customFormat="1" x14ac:dyDescent="0.25">
      <c r="A331" s="46">
        <v>2015</v>
      </c>
      <c r="B331" s="46">
        <v>4</v>
      </c>
      <c r="C331" s="48" t="s">
        <v>80</v>
      </c>
      <c r="D331" s="40">
        <v>0</v>
      </c>
      <c r="E331" s="46" t="s">
        <v>35</v>
      </c>
    </row>
    <row r="332" spans="1:5" s="21" customFormat="1" x14ac:dyDescent="0.25">
      <c r="A332" s="46">
        <v>2015</v>
      </c>
      <c r="B332" s="46">
        <v>4</v>
      </c>
      <c r="C332" s="48" t="s">
        <v>57</v>
      </c>
      <c r="D332" s="53">
        <v>60841</v>
      </c>
      <c r="E332" s="46" t="s">
        <v>18</v>
      </c>
    </row>
    <row r="333" spans="1:5" s="21" customFormat="1" x14ac:dyDescent="0.25">
      <c r="A333" s="46">
        <v>2015</v>
      </c>
      <c r="B333" s="46">
        <v>4</v>
      </c>
      <c r="C333" s="48" t="s">
        <v>57</v>
      </c>
      <c r="D333" s="53">
        <v>60841</v>
      </c>
      <c r="E333" s="46" t="s">
        <v>34</v>
      </c>
    </row>
    <row r="334" spans="1:5" s="21" customFormat="1" x14ac:dyDescent="0.25">
      <c r="A334" s="46">
        <v>2015</v>
      </c>
      <c r="B334" s="46">
        <v>4</v>
      </c>
      <c r="C334" s="48" t="s">
        <v>57</v>
      </c>
      <c r="D334" s="40">
        <v>0</v>
      </c>
      <c r="E334" s="46" t="s">
        <v>35</v>
      </c>
    </row>
    <row r="335" spans="1:5" s="21" customFormat="1" x14ac:dyDescent="0.25">
      <c r="A335" s="46">
        <v>2015</v>
      </c>
      <c r="B335" s="46">
        <v>4</v>
      </c>
      <c r="C335" s="48" t="s">
        <v>68</v>
      </c>
      <c r="D335" s="40">
        <v>119419</v>
      </c>
      <c r="E335" s="46" t="s">
        <v>18</v>
      </c>
    </row>
    <row r="336" spans="1:5" s="21" customFormat="1" x14ac:dyDescent="0.25">
      <c r="A336" s="46">
        <v>2015</v>
      </c>
      <c r="B336" s="46">
        <v>4</v>
      </c>
      <c r="C336" s="48" t="s">
        <v>68</v>
      </c>
      <c r="D336" s="53">
        <v>119419</v>
      </c>
      <c r="E336" s="46" t="s">
        <v>34</v>
      </c>
    </row>
    <row r="337" spans="1:5" s="21" customFormat="1" x14ac:dyDescent="0.25">
      <c r="A337" s="46">
        <v>2015</v>
      </c>
      <c r="B337" s="46">
        <v>4</v>
      </c>
      <c r="C337" s="48" t="s">
        <v>68</v>
      </c>
      <c r="D337" s="40">
        <v>0</v>
      </c>
      <c r="E337" s="46" t="s">
        <v>35</v>
      </c>
    </row>
    <row r="338" spans="1:5" s="21" customFormat="1" x14ac:dyDescent="0.25">
      <c r="A338" s="46">
        <v>2015</v>
      </c>
      <c r="B338" s="46">
        <v>5</v>
      </c>
      <c r="C338" s="42" t="s">
        <v>13</v>
      </c>
      <c r="D338" s="40">
        <v>11750</v>
      </c>
      <c r="E338" s="46" t="s">
        <v>18</v>
      </c>
    </row>
    <row r="339" spans="1:5" s="21" customFormat="1" x14ac:dyDescent="0.25">
      <c r="A339" s="46">
        <v>2015</v>
      </c>
      <c r="B339" s="46">
        <v>5</v>
      </c>
      <c r="C339" s="42" t="s">
        <v>13</v>
      </c>
      <c r="D339" s="40">
        <v>11750</v>
      </c>
      <c r="E339" s="46" t="s">
        <v>34</v>
      </c>
    </row>
    <row r="340" spans="1:5" s="21" customFormat="1" x14ac:dyDescent="0.25">
      <c r="A340" s="46">
        <v>2015</v>
      </c>
      <c r="B340" s="46">
        <v>5</v>
      </c>
      <c r="C340" s="42" t="s">
        <v>13</v>
      </c>
      <c r="D340" s="40">
        <v>0</v>
      </c>
      <c r="E340" s="46" t="s">
        <v>35</v>
      </c>
    </row>
    <row r="341" spans="1:5" s="21" customFormat="1" x14ac:dyDescent="0.25">
      <c r="A341" s="46">
        <v>2015</v>
      </c>
      <c r="B341" s="46">
        <v>5</v>
      </c>
      <c r="C341" s="48" t="s">
        <v>83</v>
      </c>
      <c r="D341" s="40">
        <v>723</v>
      </c>
      <c r="E341" s="46" t="s">
        <v>18</v>
      </c>
    </row>
    <row r="342" spans="1:5" s="21" customFormat="1" x14ac:dyDescent="0.25">
      <c r="A342" s="46">
        <v>2015</v>
      </c>
      <c r="B342" s="46">
        <v>5</v>
      </c>
      <c r="C342" s="48" t="s">
        <v>83</v>
      </c>
      <c r="D342" s="40">
        <v>723</v>
      </c>
      <c r="E342" s="46" t="s">
        <v>34</v>
      </c>
    </row>
    <row r="343" spans="1:5" s="21" customFormat="1" x14ac:dyDescent="0.25">
      <c r="A343" s="46">
        <v>2015</v>
      </c>
      <c r="B343" s="46">
        <v>5</v>
      </c>
      <c r="C343" s="48" t="s">
        <v>83</v>
      </c>
      <c r="D343" s="40">
        <v>0</v>
      </c>
      <c r="E343" s="46" t="s">
        <v>35</v>
      </c>
    </row>
    <row r="344" spans="1:5" s="21" customFormat="1" x14ac:dyDescent="0.25">
      <c r="A344" s="46">
        <v>2015</v>
      </c>
      <c r="B344" s="46">
        <v>5</v>
      </c>
      <c r="C344" s="48" t="s">
        <v>36</v>
      </c>
      <c r="D344" s="40">
        <v>14722</v>
      </c>
      <c r="E344" s="46" t="s">
        <v>18</v>
      </c>
    </row>
    <row r="345" spans="1:5" s="21" customFormat="1" x14ac:dyDescent="0.25">
      <c r="A345" s="46">
        <v>2015</v>
      </c>
      <c r="B345" s="46">
        <v>5</v>
      </c>
      <c r="C345" s="48" t="s">
        <v>36</v>
      </c>
      <c r="D345" s="40">
        <v>14722</v>
      </c>
      <c r="E345" s="46" t="s">
        <v>34</v>
      </c>
    </row>
    <row r="346" spans="1:5" s="21" customFormat="1" x14ac:dyDescent="0.25">
      <c r="A346" s="46">
        <v>2015</v>
      </c>
      <c r="B346" s="46">
        <v>5</v>
      </c>
      <c r="C346" s="48" t="s">
        <v>36</v>
      </c>
      <c r="D346" s="40">
        <v>0</v>
      </c>
      <c r="E346" s="46" t="s">
        <v>35</v>
      </c>
    </row>
    <row r="347" spans="1:5" s="21" customFormat="1" x14ac:dyDescent="0.25">
      <c r="A347" s="46">
        <v>2015</v>
      </c>
      <c r="B347" s="46">
        <v>5</v>
      </c>
      <c r="C347" s="48" t="s">
        <v>4</v>
      </c>
      <c r="D347" s="40">
        <v>1957</v>
      </c>
      <c r="E347" s="46" t="s">
        <v>18</v>
      </c>
    </row>
    <row r="348" spans="1:5" s="21" customFormat="1" x14ac:dyDescent="0.25">
      <c r="A348" s="46">
        <v>2015</v>
      </c>
      <c r="B348" s="46">
        <v>5</v>
      </c>
      <c r="C348" s="48" t="s">
        <v>4</v>
      </c>
      <c r="D348" s="40">
        <v>1957</v>
      </c>
      <c r="E348" s="46" t="s">
        <v>34</v>
      </c>
    </row>
    <row r="349" spans="1:5" s="21" customFormat="1" x14ac:dyDescent="0.25">
      <c r="A349" s="46">
        <v>2015</v>
      </c>
      <c r="B349" s="46">
        <v>5</v>
      </c>
      <c r="C349" s="48" t="s">
        <v>4</v>
      </c>
      <c r="D349" s="40">
        <v>0</v>
      </c>
      <c r="E349" s="46" t="s">
        <v>35</v>
      </c>
    </row>
    <row r="350" spans="1:5" s="21" customFormat="1" x14ac:dyDescent="0.25">
      <c r="A350" s="46">
        <v>2015</v>
      </c>
      <c r="B350" s="46">
        <v>5</v>
      </c>
      <c r="C350" s="48" t="s">
        <v>66</v>
      </c>
      <c r="D350" s="40">
        <v>7938</v>
      </c>
      <c r="E350" s="46" t="s">
        <v>18</v>
      </c>
    </row>
    <row r="351" spans="1:5" s="21" customFormat="1" x14ac:dyDescent="0.25">
      <c r="A351" s="46">
        <v>2015</v>
      </c>
      <c r="B351" s="46">
        <v>5</v>
      </c>
      <c r="C351" s="48" t="s">
        <v>66</v>
      </c>
      <c r="D351" s="40">
        <v>7938</v>
      </c>
      <c r="E351" s="46" t="s">
        <v>34</v>
      </c>
    </row>
    <row r="352" spans="1:5" s="21" customFormat="1" x14ac:dyDescent="0.25">
      <c r="A352" s="46">
        <v>2015</v>
      </c>
      <c r="B352" s="46">
        <v>5</v>
      </c>
      <c r="C352" s="48" t="s">
        <v>66</v>
      </c>
      <c r="D352" s="40">
        <v>0</v>
      </c>
      <c r="E352" s="46" t="s">
        <v>35</v>
      </c>
    </row>
    <row r="353" spans="1:5" s="21" customFormat="1" x14ac:dyDescent="0.25">
      <c r="A353" s="46">
        <v>2015</v>
      </c>
      <c r="B353" s="46">
        <v>5</v>
      </c>
      <c r="C353" s="48" t="s">
        <v>84</v>
      </c>
      <c r="D353" s="40">
        <v>14203</v>
      </c>
      <c r="E353" s="46" t="s">
        <v>18</v>
      </c>
    </row>
    <row r="354" spans="1:5" s="21" customFormat="1" x14ac:dyDescent="0.25">
      <c r="A354" s="46">
        <v>2015</v>
      </c>
      <c r="B354" s="46">
        <v>5</v>
      </c>
      <c r="C354" s="48" t="s">
        <v>84</v>
      </c>
      <c r="D354" s="40">
        <v>14203</v>
      </c>
      <c r="E354" s="46" t="s">
        <v>34</v>
      </c>
    </row>
    <row r="355" spans="1:5" s="21" customFormat="1" x14ac:dyDescent="0.25">
      <c r="A355" s="46">
        <v>2015</v>
      </c>
      <c r="B355" s="46">
        <v>5</v>
      </c>
      <c r="C355" s="48" t="s">
        <v>84</v>
      </c>
      <c r="D355" s="40">
        <v>0</v>
      </c>
      <c r="E355" s="46" t="s">
        <v>35</v>
      </c>
    </row>
    <row r="356" spans="1:5" s="21" customFormat="1" x14ac:dyDescent="0.25">
      <c r="A356" s="46">
        <v>2015</v>
      </c>
      <c r="B356" s="46">
        <v>5</v>
      </c>
      <c r="C356" s="48" t="s">
        <v>76</v>
      </c>
      <c r="D356" s="40">
        <v>18535</v>
      </c>
      <c r="E356" s="46" t="s">
        <v>18</v>
      </c>
    </row>
    <row r="357" spans="1:5" s="21" customFormat="1" x14ac:dyDescent="0.25">
      <c r="A357" s="46">
        <v>2015</v>
      </c>
      <c r="B357" s="46">
        <v>5</v>
      </c>
      <c r="C357" s="48" t="s">
        <v>76</v>
      </c>
      <c r="D357" s="40">
        <v>18535</v>
      </c>
      <c r="E357" s="46" t="s">
        <v>34</v>
      </c>
    </row>
    <row r="358" spans="1:5" s="21" customFormat="1" x14ac:dyDescent="0.25">
      <c r="A358" s="46">
        <v>2015</v>
      </c>
      <c r="B358" s="46">
        <v>5</v>
      </c>
      <c r="C358" s="48" t="s">
        <v>76</v>
      </c>
      <c r="D358" s="40">
        <v>0</v>
      </c>
      <c r="E358" s="46" t="s">
        <v>35</v>
      </c>
    </row>
    <row r="359" spans="1:5" s="21" customFormat="1" x14ac:dyDescent="0.25">
      <c r="A359" s="46">
        <v>2015</v>
      </c>
      <c r="B359" s="46">
        <v>5</v>
      </c>
      <c r="C359" s="48" t="s">
        <v>16</v>
      </c>
      <c r="D359" s="40">
        <v>280429</v>
      </c>
      <c r="E359" s="46" t="s">
        <v>18</v>
      </c>
    </row>
    <row r="360" spans="1:5" s="21" customFormat="1" x14ac:dyDescent="0.25">
      <c r="A360" s="46">
        <v>2015</v>
      </c>
      <c r="B360" s="46">
        <v>5</v>
      </c>
      <c r="C360" s="48" t="s">
        <v>16</v>
      </c>
      <c r="D360" s="40">
        <v>280429</v>
      </c>
      <c r="E360" s="46" t="s">
        <v>34</v>
      </c>
    </row>
    <row r="361" spans="1:5" s="21" customFormat="1" x14ac:dyDescent="0.25">
      <c r="A361" s="46">
        <v>2015</v>
      </c>
      <c r="B361" s="46">
        <v>5</v>
      </c>
      <c r="C361" s="48" t="s">
        <v>16</v>
      </c>
      <c r="D361" s="40">
        <v>0</v>
      </c>
      <c r="E361" s="46" t="s">
        <v>35</v>
      </c>
    </row>
    <row r="362" spans="1:5" s="21" customFormat="1" x14ac:dyDescent="0.25">
      <c r="A362" s="46">
        <v>2015</v>
      </c>
      <c r="B362" s="46">
        <v>5</v>
      </c>
      <c r="C362" s="48" t="s">
        <v>67</v>
      </c>
      <c r="D362" s="40">
        <v>298964</v>
      </c>
      <c r="E362" s="46" t="s">
        <v>18</v>
      </c>
    </row>
    <row r="363" spans="1:5" s="21" customFormat="1" x14ac:dyDescent="0.25">
      <c r="A363" s="46">
        <v>2015</v>
      </c>
      <c r="B363" s="46">
        <v>5</v>
      </c>
      <c r="C363" s="48" t="s">
        <v>67</v>
      </c>
      <c r="D363" s="40">
        <v>298964</v>
      </c>
      <c r="E363" s="46" t="s">
        <v>34</v>
      </c>
    </row>
    <row r="364" spans="1:5" s="21" customFormat="1" x14ac:dyDescent="0.25">
      <c r="A364" s="46">
        <v>2015</v>
      </c>
      <c r="B364" s="46">
        <v>5</v>
      </c>
      <c r="C364" s="48" t="s">
        <v>67</v>
      </c>
      <c r="D364" s="40">
        <v>0</v>
      </c>
      <c r="E364" s="46" t="s">
        <v>35</v>
      </c>
    </row>
    <row r="365" spans="1:5" s="21" customFormat="1" x14ac:dyDescent="0.25">
      <c r="A365" s="46">
        <v>2015</v>
      </c>
      <c r="B365" s="46">
        <v>5</v>
      </c>
      <c r="C365" s="48" t="s">
        <v>80</v>
      </c>
      <c r="D365" s="40">
        <v>53730</v>
      </c>
      <c r="E365" s="46" t="s">
        <v>18</v>
      </c>
    </row>
    <row r="366" spans="1:5" s="21" customFormat="1" x14ac:dyDescent="0.25">
      <c r="A366" s="46">
        <v>2015</v>
      </c>
      <c r="B366" s="46">
        <v>5</v>
      </c>
      <c r="C366" s="48" t="s">
        <v>80</v>
      </c>
      <c r="D366" s="40">
        <v>53730</v>
      </c>
      <c r="E366" s="46" t="s">
        <v>34</v>
      </c>
    </row>
    <row r="367" spans="1:5" s="21" customFormat="1" x14ac:dyDescent="0.25">
      <c r="A367" s="46">
        <v>2015</v>
      </c>
      <c r="B367" s="46">
        <v>5</v>
      </c>
      <c r="C367" s="48" t="s">
        <v>80</v>
      </c>
      <c r="D367" s="40">
        <v>0</v>
      </c>
      <c r="E367" s="46" t="s">
        <v>35</v>
      </c>
    </row>
    <row r="368" spans="1:5" s="21" customFormat="1" x14ac:dyDescent="0.25">
      <c r="A368" s="46">
        <v>2015</v>
      </c>
      <c r="B368" s="46">
        <v>5</v>
      </c>
      <c r="C368" s="48" t="s">
        <v>57</v>
      </c>
      <c r="D368" s="53">
        <v>63198</v>
      </c>
      <c r="E368" s="46" t="s">
        <v>18</v>
      </c>
    </row>
    <row r="369" spans="1:5" s="21" customFormat="1" x14ac:dyDescent="0.25">
      <c r="A369" s="46">
        <v>2015</v>
      </c>
      <c r="B369" s="46">
        <v>5</v>
      </c>
      <c r="C369" s="48" t="s">
        <v>57</v>
      </c>
      <c r="D369" s="53">
        <v>63198</v>
      </c>
      <c r="E369" s="46" t="s">
        <v>34</v>
      </c>
    </row>
    <row r="370" spans="1:5" s="21" customFormat="1" x14ac:dyDescent="0.25">
      <c r="A370" s="46">
        <v>2015</v>
      </c>
      <c r="B370" s="46">
        <v>5</v>
      </c>
      <c r="C370" s="48" t="s">
        <v>57</v>
      </c>
      <c r="D370" s="40">
        <v>0</v>
      </c>
      <c r="E370" s="46" t="s">
        <v>35</v>
      </c>
    </row>
    <row r="371" spans="1:5" s="21" customFormat="1" x14ac:dyDescent="0.25">
      <c r="A371" s="46">
        <v>2015</v>
      </c>
      <c r="B371" s="46">
        <v>5</v>
      </c>
      <c r="C371" s="48" t="s">
        <v>68</v>
      </c>
      <c r="D371" s="40">
        <v>116928</v>
      </c>
      <c r="E371" s="46" t="s">
        <v>18</v>
      </c>
    </row>
    <row r="372" spans="1:5" s="21" customFormat="1" x14ac:dyDescent="0.25">
      <c r="A372" s="46">
        <v>2015</v>
      </c>
      <c r="B372" s="46">
        <v>5</v>
      </c>
      <c r="C372" s="48" t="s">
        <v>68</v>
      </c>
      <c r="D372" s="53">
        <v>116928</v>
      </c>
      <c r="E372" s="46" t="s">
        <v>34</v>
      </c>
    </row>
    <row r="373" spans="1:5" s="21" customFormat="1" x14ac:dyDescent="0.25">
      <c r="A373" s="46">
        <v>2015</v>
      </c>
      <c r="B373" s="46">
        <v>5</v>
      </c>
      <c r="C373" s="48" t="s">
        <v>68</v>
      </c>
      <c r="D373" s="40">
        <v>0</v>
      </c>
      <c r="E373" s="46" t="s">
        <v>35</v>
      </c>
    </row>
    <row r="374" spans="1:5" s="21" customFormat="1" x14ac:dyDescent="0.25">
      <c r="A374" s="46">
        <v>2015</v>
      </c>
      <c r="B374" s="46">
        <v>6</v>
      </c>
      <c r="C374" s="42" t="s">
        <v>13</v>
      </c>
      <c r="D374" s="40">
        <v>11389</v>
      </c>
      <c r="E374" s="46" t="s">
        <v>18</v>
      </c>
    </row>
    <row r="375" spans="1:5" s="21" customFormat="1" x14ac:dyDescent="0.25">
      <c r="A375" s="46">
        <v>2015</v>
      </c>
      <c r="B375" s="46">
        <v>6</v>
      </c>
      <c r="C375" s="42" t="s">
        <v>13</v>
      </c>
      <c r="D375" s="40">
        <v>11389</v>
      </c>
      <c r="E375" s="46" t="s">
        <v>34</v>
      </c>
    </row>
    <row r="376" spans="1:5" s="21" customFormat="1" x14ac:dyDescent="0.25">
      <c r="A376" s="46">
        <v>2015</v>
      </c>
      <c r="B376" s="46">
        <v>6</v>
      </c>
      <c r="C376" s="42" t="s">
        <v>13</v>
      </c>
      <c r="D376" s="40">
        <v>0</v>
      </c>
      <c r="E376" s="46" t="s">
        <v>35</v>
      </c>
    </row>
    <row r="377" spans="1:5" s="21" customFormat="1" x14ac:dyDescent="0.25">
      <c r="A377" s="46">
        <v>2015</v>
      </c>
      <c r="B377" s="46">
        <v>6</v>
      </c>
      <c r="C377" s="48" t="s">
        <v>83</v>
      </c>
      <c r="D377" s="40">
        <v>589</v>
      </c>
      <c r="E377" s="46" t="s">
        <v>18</v>
      </c>
    </row>
    <row r="378" spans="1:5" s="21" customFormat="1" x14ac:dyDescent="0.25">
      <c r="A378" s="46">
        <v>2015</v>
      </c>
      <c r="B378" s="46">
        <v>6</v>
      </c>
      <c r="C378" s="48" t="s">
        <v>83</v>
      </c>
      <c r="D378" s="40">
        <v>589</v>
      </c>
      <c r="E378" s="46" t="s">
        <v>34</v>
      </c>
    </row>
    <row r="379" spans="1:5" s="21" customFormat="1" x14ac:dyDescent="0.25">
      <c r="A379" s="46">
        <v>2015</v>
      </c>
      <c r="B379" s="46">
        <v>6</v>
      </c>
      <c r="C379" s="48" t="s">
        <v>83</v>
      </c>
      <c r="D379" s="40">
        <v>0</v>
      </c>
      <c r="E379" s="46" t="s">
        <v>35</v>
      </c>
    </row>
    <row r="380" spans="1:5" s="21" customFormat="1" x14ac:dyDescent="0.25">
      <c r="A380" s="46">
        <v>2015</v>
      </c>
      <c r="B380" s="46">
        <v>6</v>
      </c>
      <c r="C380" s="48" t="s">
        <v>36</v>
      </c>
      <c r="D380" s="40">
        <v>13304</v>
      </c>
      <c r="E380" s="46" t="s">
        <v>18</v>
      </c>
    </row>
    <row r="381" spans="1:5" s="21" customFormat="1" x14ac:dyDescent="0.25">
      <c r="A381" s="46">
        <v>2015</v>
      </c>
      <c r="B381" s="46">
        <v>6</v>
      </c>
      <c r="C381" s="48" t="s">
        <v>36</v>
      </c>
      <c r="D381" s="40">
        <v>13304</v>
      </c>
      <c r="E381" s="46" t="s">
        <v>34</v>
      </c>
    </row>
    <row r="382" spans="1:5" s="21" customFormat="1" x14ac:dyDescent="0.25">
      <c r="A382" s="46">
        <v>2015</v>
      </c>
      <c r="B382" s="46">
        <v>6</v>
      </c>
      <c r="C382" s="48" t="s">
        <v>36</v>
      </c>
      <c r="D382" s="40">
        <v>0</v>
      </c>
      <c r="E382" s="46" t="s">
        <v>35</v>
      </c>
    </row>
    <row r="383" spans="1:5" s="21" customFormat="1" x14ac:dyDescent="0.25">
      <c r="A383" s="46">
        <v>2015</v>
      </c>
      <c r="B383" s="46">
        <v>6</v>
      </c>
      <c r="C383" s="48" t="s">
        <v>4</v>
      </c>
      <c r="D383" s="40">
        <v>2460</v>
      </c>
      <c r="E383" s="46" t="s">
        <v>18</v>
      </c>
    </row>
    <row r="384" spans="1:5" s="21" customFormat="1" x14ac:dyDescent="0.25">
      <c r="A384" s="46">
        <v>2015</v>
      </c>
      <c r="B384" s="46">
        <v>6</v>
      </c>
      <c r="C384" s="48" t="s">
        <v>4</v>
      </c>
      <c r="D384" s="40">
        <v>2460</v>
      </c>
      <c r="E384" s="46" t="s">
        <v>34</v>
      </c>
    </row>
    <row r="385" spans="1:5" s="21" customFormat="1" x14ac:dyDescent="0.25">
      <c r="A385" s="46">
        <v>2015</v>
      </c>
      <c r="B385" s="46">
        <v>6</v>
      </c>
      <c r="C385" s="48" t="s">
        <v>4</v>
      </c>
      <c r="D385" s="40">
        <v>0</v>
      </c>
      <c r="E385" s="46" t="s">
        <v>35</v>
      </c>
    </row>
    <row r="386" spans="1:5" s="21" customFormat="1" x14ac:dyDescent="0.25">
      <c r="A386" s="46">
        <v>2015</v>
      </c>
      <c r="B386" s="46">
        <v>6</v>
      </c>
      <c r="C386" s="48" t="s">
        <v>66</v>
      </c>
      <c r="D386" s="40">
        <v>8034</v>
      </c>
      <c r="E386" s="46" t="s">
        <v>18</v>
      </c>
    </row>
    <row r="387" spans="1:5" s="21" customFormat="1" x14ac:dyDescent="0.25">
      <c r="A387" s="46">
        <v>2015</v>
      </c>
      <c r="B387" s="46">
        <v>6</v>
      </c>
      <c r="C387" s="48" t="s">
        <v>66</v>
      </c>
      <c r="D387" s="40">
        <v>8034</v>
      </c>
      <c r="E387" s="46" t="s">
        <v>34</v>
      </c>
    </row>
    <row r="388" spans="1:5" s="21" customFormat="1" x14ac:dyDescent="0.25">
      <c r="A388" s="46">
        <v>2015</v>
      </c>
      <c r="B388" s="46">
        <v>6</v>
      </c>
      <c r="C388" s="48" t="s">
        <v>66</v>
      </c>
      <c r="D388" s="40">
        <v>0</v>
      </c>
      <c r="E388" s="46" t="s">
        <v>35</v>
      </c>
    </row>
    <row r="389" spans="1:5" s="21" customFormat="1" x14ac:dyDescent="0.25">
      <c r="A389" s="46">
        <v>2015</v>
      </c>
      <c r="B389" s="46">
        <v>6</v>
      </c>
      <c r="C389" s="48" t="s">
        <v>84</v>
      </c>
      <c r="D389" s="40">
        <v>14774</v>
      </c>
      <c r="E389" s="46" t="s">
        <v>18</v>
      </c>
    </row>
    <row r="390" spans="1:5" s="21" customFormat="1" x14ac:dyDescent="0.25">
      <c r="A390" s="46">
        <v>2015</v>
      </c>
      <c r="B390" s="46">
        <v>6</v>
      </c>
      <c r="C390" s="48" t="s">
        <v>84</v>
      </c>
      <c r="D390" s="40">
        <v>14774</v>
      </c>
      <c r="E390" s="46" t="s">
        <v>34</v>
      </c>
    </row>
    <row r="391" spans="1:5" s="21" customFormat="1" x14ac:dyDescent="0.25">
      <c r="A391" s="46">
        <v>2015</v>
      </c>
      <c r="B391" s="46">
        <v>6</v>
      </c>
      <c r="C391" s="48" t="s">
        <v>84</v>
      </c>
      <c r="D391" s="40">
        <v>0</v>
      </c>
      <c r="E391" s="46" t="s">
        <v>35</v>
      </c>
    </row>
    <row r="392" spans="1:5" s="21" customFormat="1" x14ac:dyDescent="0.25">
      <c r="A392" s="46">
        <v>2015</v>
      </c>
      <c r="B392" s="46">
        <v>6</v>
      </c>
      <c r="C392" s="48" t="s">
        <v>76</v>
      </c>
      <c r="D392" s="40">
        <v>18513</v>
      </c>
      <c r="E392" s="46" t="s">
        <v>18</v>
      </c>
    </row>
    <row r="393" spans="1:5" s="21" customFormat="1" x14ac:dyDescent="0.25">
      <c r="A393" s="46">
        <v>2015</v>
      </c>
      <c r="B393" s="46">
        <v>6</v>
      </c>
      <c r="C393" s="48" t="s">
        <v>76</v>
      </c>
      <c r="D393" s="40">
        <v>18513</v>
      </c>
      <c r="E393" s="46" t="s">
        <v>34</v>
      </c>
    </row>
    <row r="394" spans="1:5" s="21" customFormat="1" x14ac:dyDescent="0.25">
      <c r="A394" s="46">
        <v>2015</v>
      </c>
      <c r="B394" s="46">
        <v>6</v>
      </c>
      <c r="C394" s="48" t="s">
        <v>76</v>
      </c>
      <c r="D394" s="40">
        <v>0</v>
      </c>
      <c r="E394" s="46" t="s">
        <v>35</v>
      </c>
    </row>
    <row r="395" spans="1:5" s="21" customFormat="1" x14ac:dyDescent="0.25">
      <c r="A395" s="46">
        <v>2015</v>
      </c>
      <c r="B395" s="46">
        <v>6</v>
      </c>
      <c r="C395" s="48" t="s">
        <v>16</v>
      </c>
      <c r="D395" s="40">
        <v>274806</v>
      </c>
      <c r="E395" s="46" t="s">
        <v>18</v>
      </c>
    </row>
    <row r="396" spans="1:5" s="21" customFormat="1" x14ac:dyDescent="0.25">
      <c r="A396" s="46">
        <v>2015</v>
      </c>
      <c r="B396" s="46">
        <v>6</v>
      </c>
      <c r="C396" s="48" t="s">
        <v>16</v>
      </c>
      <c r="D396" s="40">
        <v>274806</v>
      </c>
      <c r="E396" s="46" t="s">
        <v>34</v>
      </c>
    </row>
    <row r="397" spans="1:5" s="21" customFormat="1" x14ac:dyDescent="0.25">
      <c r="A397" s="46">
        <v>2015</v>
      </c>
      <c r="B397" s="46">
        <v>6</v>
      </c>
      <c r="C397" s="48" t="s">
        <v>16</v>
      </c>
      <c r="D397" s="40">
        <v>0</v>
      </c>
      <c r="E397" s="46" t="s">
        <v>35</v>
      </c>
    </row>
    <row r="398" spans="1:5" s="21" customFormat="1" x14ac:dyDescent="0.25">
      <c r="A398" s="46">
        <v>2015</v>
      </c>
      <c r="B398" s="46">
        <v>6</v>
      </c>
      <c r="C398" s="48" t="s">
        <v>67</v>
      </c>
      <c r="D398" s="40">
        <v>293319</v>
      </c>
      <c r="E398" s="46" t="s">
        <v>18</v>
      </c>
    </row>
    <row r="399" spans="1:5" s="21" customFormat="1" x14ac:dyDescent="0.25">
      <c r="A399" s="46">
        <v>2015</v>
      </c>
      <c r="B399" s="46">
        <v>6</v>
      </c>
      <c r="C399" s="48" t="s">
        <v>67</v>
      </c>
      <c r="D399" s="40">
        <v>293319</v>
      </c>
      <c r="E399" s="46" t="s">
        <v>34</v>
      </c>
    </row>
    <row r="400" spans="1:5" s="21" customFormat="1" x14ac:dyDescent="0.25">
      <c r="A400" s="46">
        <v>2015</v>
      </c>
      <c r="B400" s="46">
        <v>6</v>
      </c>
      <c r="C400" s="48" t="s">
        <v>67</v>
      </c>
      <c r="D400" s="40">
        <v>0</v>
      </c>
      <c r="E400" s="46" t="s">
        <v>35</v>
      </c>
    </row>
    <row r="401" spans="1:5" s="21" customFormat="1" x14ac:dyDescent="0.25">
      <c r="A401" s="46">
        <v>2015</v>
      </c>
      <c r="B401" s="46">
        <v>6</v>
      </c>
      <c r="C401" s="48" t="s">
        <v>80</v>
      </c>
      <c r="D401" s="40">
        <v>55146</v>
      </c>
      <c r="E401" s="46" t="s">
        <v>18</v>
      </c>
    </row>
    <row r="402" spans="1:5" s="21" customFormat="1" x14ac:dyDescent="0.25">
      <c r="A402" s="46">
        <v>2015</v>
      </c>
      <c r="B402" s="46">
        <v>6</v>
      </c>
      <c r="C402" s="48" t="s">
        <v>80</v>
      </c>
      <c r="D402" s="40">
        <v>55146</v>
      </c>
      <c r="E402" s="46" t="s">
        <v>34</v>
      </c>
    </row>
    <row r="403" spans="1:5" s="21" customFormat="1" x14ac:dyDescent="0.25">
      <c r="A403" s="46">
        <v>2015</v>
      </c>
      <c r="B403" s="46">
        <v>6</v>
      </c>
      <c r="C403" s="48" t="s">
        <v>80</v>
      </c>
      <c r="D403" s="40">
        <v>0</v>
      </c>
      <c r="E403" s="46" t="s">
        <v>35</v>
      </c>
    </row>
    <row r="404" spans="1:5" s="21" customFormat="1" x14ac:dyDescent="0.25">
      <c r="A404" s="46">
        <v>2015</v>
      </c>
      <c r="B404" s="46">
        <v>6</v>
      </c>
      <c r="C404" s="48" t="s">
        <v>57</v>
      </c>
      <c r="D404" s="53">
        <v>59363</v>
      </c>
      <c r="E404" s="46" t="s">
        <v>18</v>
      </c>
    </row>
    <row r="405" spans="1:5" s="21" customFormat="1" x14ac:dyDescent="0.25">
      <c r="A405" s="46">
        <v>2015</v>
      </c>
      <c r="B405" s="46">
        <v>6</v>
      </c>
      <c r="C405" s="48" t="s">
        <v>57</v>
      </c>
      <c r="D405" s="53">
        <v>59363</v>
      </c>
      <c r="E405" s="46" t="s">
        <v>34</v>
      </c>
    </row>
    <row r="406" spans="1:5" s="21" customFormat="1" x14ac:dyDescent="0.25">
      <c r="A406" s="46">
        <v>2015</v>
      </c>
      <c r="B406" s="46">
        <v>6</v>
      </c>
      <c r="C406" s="48" t="s">
        <v>57</v>
      </c>
      <c r="D406" s="40">
        <v>0</v>
      </c>
      <c r="E406" s="46" t="s">
        <v>35</v>
      </c>
    </row>
    <row r="407" spans="1:5" s="21" customFormat="1" x14ac:dyDescent="0.25">
      <c r="A407" s="46">
        <v>2015</v>
      </c>
      <c r="B407" s="46">
        <v>6</v>
      </c>
      <c r="C407" s="48" t="s">
        <v>68</v>
      </c>
      <c r="D407" s="40">
        <v>114509</v>
      </c>
      <c r="E407" s="46" t="s">
        <v>18</v>
      </c>
    </row>
    <row r="408" spans="1:5" s="21" customFormat="1" x14ac:dyDescent="0.25">
      <c r="A408" s="46">
        <v>2015</v>
      </c>
      <c r="B408" s="46">
        <v>6</v>
      </c>
      <c r="C408" s="48" t="s">
        <v>68</v>
      </c>
      <c r="D408" s="53">
        <v>114509</v>
      </c>
      <c r="E408" s="46" t="s">
        <v>34</v>
      </c>
    </row>
    <row r="409" spans="1:5" s="21" customFormat="1" x14ac:dyDescent="0.25">
      <c r="A409" s="46">
        <v>2015</v>
      </c>
      <c r="B409" s="46">
        <v>6</v>
      </c>
      <c r="C409" s="48" t="s">
        <v>68</v>
      </c>
      <c r="D409" s="40">
        <v>0</v>
      </c>
      <c r="E409" s="46" t="s">
        <v>35</v>
      </c>
    </row>
    <row r="410" spans="1:5" s="21" customFormat="1" x14ac:dyDescent="0.25">
      <c r="A410" s="46">
        <v>2015</v>
      </c>
      <c r="B410" s="46">
        <v>7</v>
      </c>
      <c r="C410" s="42" t="s">
        <v>13</v>
      </c>
      <c r="D410" s="40">
        <v>9798</v>
      </c>
      <c r="E410" s="46" t="s">
        <v>18</v>
      </c>
    </row>
    <row r="411" spans="1:5" s="21" customFormat="1" x14ac:dyDescent="0.25">
      <c r="A411" s="46">
        <v>2015</v>
      </c>
      <c r="B411" s="46">
        <v>7</v>
      </c>
      <c r="C411" s="42" t="s">
        <v>13</v>
      </c>
      <c r="D411" s="40">
        <v>9798</v>
      </c>
      <c r="E411" s="46" t="s">
        <v>34</v>
      </c>
    </row>
    <row r="412" spans="1:5" s="21" customFormat="1" x14ac:dyDescent="0.25">
      <c r="A412" s="46">
        <v>2015</v>
      </c>
      <c r="B412" s="46">
        <v>7</v>
      </c>
      <c r="C412" s="42" t="s">
        <v>13</v>
      </c>
      <c r="D412" s="40">
        <v>0</v>
      </c>
      <c r="E412" s="46" t="s">
        <v>35</v>
      </c>
    </row>
    <row r="413" spans="1:5" s="21" customFormat="1" x14ac:dyDescent="0.25">
      <c r="A413" s="46">
        <v>2015</v>
      </c>
      <c r="B413" s="46">
        <v>7</v>
      </c>
      <c r="C413" s="48" t="s">
        <v>83</v>
      </c>
      <c r="D413" s="40">
        <v>343</v>
      </c>
      <c r="E413" s="46" t="s">
        <v>18</v>
      </c>
    </row>
    <row r="414" spans="1:5" s="21" customFormat="1" x14ac:dyDescent="0.25">
      <c r="A414" s="46">
        <v>2015</v>
      </c>
      <c r="B414" s="46">
        <v>7</v>
      </c>
      <c r="C414" s="48" t="s">
        <v>83</v>
      </c>
      <c r="D414" s="40">
        <v>343</v>
      </c>
      <c r="E414" s="46" t="s">
        <v>34</v>
      </c>
    </row>
    <row r="415" spans="1:5" s="21" customFormat="1" x14ac:dyDescent="0.25">
      <c r="A415" s="46">
        <v>2015</v>
      </c>
      <c r="B415" s="46">
        <v>7</v>
      </c>
      <c r="C415" s="48" t="s">
        <v>83</v>
      </c>
      <c r="D415" s="40">
        <v>0</v>
      </c>
      <c r="E415" s="46" t="s">
        <v>35</v>
      </c>
    </row>
    <row r="416" spans="1:5" s="21" customFormat="1" x14ac:dyDescent="0.25">
      <c r="A416" s="46">
        <v>2015</v>
      </c>
      <c r="B416" s="46">
        <v>7</v>
      </c>
      <c r="C416" s="48" t="s">
        <v>36</v>
      </c>
      <c r="D416" s="40">
        <v>10464</v>
      </c>
      <c r="E416" s="46" t="s">
        <v>18</v>
      </c>
    </row>
    <row r="417" spans="1:5" s="21" customFormat="1" x14ac:dyDescent="0.25">
      <c r="A417" s="46">
        <v>2015</v>
      </c>
      <c r="B417" s="46">
        <v>7</v>
      </c>
      <c r="C417" s="48" t="s">
        <v>36</v>
      </c>
      <c r="D417" s="40">
        <v>10464</v>
      </c>
      <c r="E417" s="46" t="s">
        <v>34</v>
      </c>
    </row>
    <row r="418" spans="1:5" s="21" customFormat="1" x14ac:dyDescent="0.25">
      <c r="A418" s="46">
        <v>2015</v>
      </c>
      <c r="B418" s="46">
        <v>7</v>
      </c>
      <c r="C418" s="48" t="s">
        <v>36</v>
      </c>
      <c r="D418" s="40">
        <v>0</v>
      </c>
      <c r="E418" s="46" t="s">
        <v>35</v>
      </c>
    </row>
    <row r="419" spans="1:5" s="21" customFormat="1" x14ac:dyDescent="0.25">
      <c r="A419" s="46">
        <v>2015</v>
      </c>
      <c r="B419" s="46">
        <v>7</v>
      </c>
      <c r="C419" s="48" t="s">
        <v>4</v>
      </c>
      <c r="D419" s="40">
        <v>2103</v>
      </c>
      <c r="E419" s="46" t="s">
        <v>18</v>
      </c>
    </row>
    <row r="420" spans="1:5" s="21" customFormat="1" x14ac:dyDescent="0.25">
      <c r="A420" s="46">
        <v>2015</v>
      </c>
      <c r="B420" s="46">
        <v>7</v>
      </c>
      <c r="C420" s="48" t="s">
        <v>4</v>
      </c>
      <c r="D420" s="40">
        <v>2103</v>
      </c>
      <c r="E420" s="46" t="s">
        <v>34</v>
      </c>
    </row>
    <row r="421" spans="1:5" s="21" customFormat="1" x14ac:dyDescent="0.25">
      <c r="A421" s="46">
        <v>2015</v>
      </c>
      <c r="B421" s="46">
        <v>7</v>
      </c>
      <c r="C421" s="48" t="s">
        <v>4</v>
      </c>
      <c r="D421" s="40">
        <v>0</v>
      </c>
      <c r="E421" s="46" t="s">
        <v>35</v>
      </c>
    </row>
    <row r="422" spans="1:5" s="21" customFormat="1" x14ac:dyDescent="0.25">
      <c r="A422" s="46">
        <v>2015</v>
      </c>
      <c r="B422" s="46">
        <v>7</v>
      </c>
      <c r="C422" s="48" t="s">
        <v>66</v>
      </c>
      <c r="D422" s="40">
        <v>6010</v>
      </c>
      <c r="E422" s="46" t="s">
        <v>18</v>
      </c>
    </row>
    <row r="423" spans="1:5" s="21" customFormat="1" x14ac:dyDescent="0.25">
      <c r="A423" s="46">
        <v>2015</v>
      </c>
      <c r="B423" s="46">
        <v>7</v>
      </c>
      <c r="C423" s="48" t="s">
        <v>66</v>
      </c>
      <c r="D423" s="40">
        <v>6010</v>
      </c>
      <c r="E423" s="46" t="s">
        <v>34</v>
      </c>
    </row>
    <row r="424" spans="1:5" s="21" customFormat="1" x14ac:dyDescent="0.25">
      <c r="A424" s="46">
        <v>2015</v>
      </c>
      <c r="B424" s="46">
        <v>7</v>
      </c>
      <c r="C424" s="48" t="s">
        <v>66</v>
      </c>
      <c r="D424" s="40">
        <v>0</v>
      </c>
      <c r="E424" s="46" t="s">
        <v>35</v>
      </c>
    </row>
    <row r="425" spans="1:5" s="21" customFormat="1" x14ac:dyDescent="0.25">
      <c r="A425" s="46">
        <v>2015</v>
      </c>
      <c r="B425" s="46">
        <v>7</v>
      </c>
      <c r="C425" s="48" t="s">
        <v>84</v>
      </c>
      <c r="D425" s="40">
        <v>15308</v>
      </c>
      <c r="E425" s="46" t="s">
        <v>18</v>
      </c>
    </row>
    <row r="426" spans="1:5" s="21" customFormat="1" x14ac:dyDescent="0.25">
      <c r="A426" s="46">
        <v>2015</v>
      </c>
      <c r="B426" s="46">
        <v>7</v>
      </c>
      <c r="C426" s="48" t="s">
        <v>84</v>
      </c>
      <c r="D426" s="40">
        <v>15308</v>
      </c>
      <c r="E426" s="46" t="s">
        <v>34</v>
      </c>
    </row>
    <row r="427" spans="1:5" s="21" customFormat="1" x14ac:dyDescent="0.25">
      <c r="A427" s="46">
        <v>2015</v>
      </c>
      <c r="B427" s="46">
        <v>7</v>
      </c>
      <c r="C427" s="48" t="s">
        <v>84</v>
      </c>
      <c r="D427" s="40">
        <v>0</v>
      </c>
      <c r="E427" s="46" t="s">
        <v>35</v>
      </c>
    </row>
    <row r="428" spans="1:5" s="21" customFormat="1" x14ac:dyDescent="0.25">
      <c r="A428" s="46">
        <v>2015</v>
      </c>
      <c r="B428" s="46">
        <v>7</v>
      </c>
      <c r="C428" s="48" t="s">
        <v>76</v>
      </c>
      <c r="D428" s="40">
        <v>18578</v>
      </c>
      <c r="E428" s="46" t="s">
        <v>18</v>
      </c>
    </row>
    <row r="429" spans="1:5" s="21" customFormat="1" x14ac:dyDescent="0.25">
      <c r="A429" s="46">
        <v>2015</v>
      </c>
      <c r="B429" s="46">
        <v>7</v>
      </c>
      <c r="C429" s="48" t="s">
        <v>76</v>
      </c>
      <c r="D429" s="40">
        <v>18578</v>
      </c>
      <c r="E429" s="46" t="s">
        <v>34</v>
      </c>
    </row>
    <row r="430" spans="1:5" s="21" customFormat="1" x14ac:dyDescent="0.25">
      <c r="A430" s="46">
        <v>2015</v>
      </c>
      <c r="B430" s="46">
        <v>7</v>
      </c>
      <c r="C430" s="48" t="s">
        <v>76</v>
      </c>
      <c r="D430" s="40">
        <v>0</v>
      </c>
      <c r="E430" s="46" t="s">
        <v>35</v>
      </c>
    </row>
    <row r="431" spans="1:5" s="21" customFormat="1" x14ac:dyDescent="0.25">
      <c r="A431" s="46">
        <v>2015</v>
      </c>
      <c r="B431" s="46">
        <v>7</v>
      </c>
      <c r="C431" s="48" t="s">
        <v>16</v>
      </c>
      <c r="D431" s="40">
        <v>267044</v>
      </c>
      <c r="E431" s="46" t="s">
        <v>18</v>
      </c>
    </row>
    <row r="432" spans="1:5" s="21" customFormat="1" x14ac:dyDescent="0.25">
      <c r="A432" s="46">
        <v>2015</v>
      </c>
      <c r="B432" s="46">
        <v>7</v>
      </c>
      <c r="C432" s="48" t="s">
        <v>16</v>
      </c>
      <c r="D432" s="40">
        <v>267044</v>
      </c>
      <c r="E432" s="46" t="s">
        <v>34</v>
      </c>
    </row>
    <row r="433" spans="1:5" s="21" customFormat="1" x14ac:dyDescent="0.25">
      <c r="A433" s="46">
        <v>2015</v>
      </c>
      <c r="B433" s="46">
        <v>7</v>
      </c>
      <c r="C433" s="48" t="s">
        <v>16</v>
      </c>
      <c r="D433" s="40">
        <v>0</v>
      </c>
      <c r="E433" s="46" t="s">
        <v>35</v>
      </c>
    </row>
    <row r="434" spans="1:5" s="21" customFormat="1" x14ac:dyDescent="0.25">
      <c r="A434" s="46">
        <v>2015</v>
      </c>
      <c r="B434" s="46">
        <v>7</v>
      </c>
      <c r="C434" s="48" t="s">
        <v>67</v>
      </c>
      <c r="D434" s="40">
        <v>285622</v>
      </c>
      <c r="E434" s="46" t="s">
        <v>18</v>
      </c>
    </row>
    <row r="435" spans="1:5" s="21" customFormat="1" x14ac:dyDescent="0.25">
      <c r="A435" s="46">
        <v>2015</v>
      </c>
      <c r="B435" s="46">
        <v>7</v>
      </c>
      <c r="C435" s="48" t="s">
        <v>67</v>
      </c>
      <c r="D435" s="40">
        <v>285622</v>
      </c>
      <c r="E435" s="46" t="s">
        <v>34</v>
      </c>
    </row>
    <row r="436" spans="1:5" s="21" customFormat="1" x14ac:dyDescent="0.25">
      <c r="A436" s="46">
        <v>2015</v>
      </c>
      <c r="B436" s="46">
        <v>7</v>
      </c>
      <c r="C436" s="48" t="s">
        <v>67</v>
      </c>
      <c r="D436" s="40">
        <v>0</v>
      </c>
      <c r="E436" s="46" t="s">
        <v>35</v>
      </c>
    </row>
    <row r="437" spans="1:5" s="21" customFormat="1" x14ac:dyDescent="0.25">
      <c r="A437" s="46">
        <v>2015</v>
      </c>
      <c r="B437" s="46">
        <v>7</v>
      </c>
      <c r="C437" s="48" t="s">
        <v>80</v>
      </c>
      <c r="D437" s="40">
        <v>56815</v>
      </c>
      <c r="E437" s="46" t="s">
        <v>18</v>
      </c>
    </row>
    <row r="438" spans="1:5" s="21" customFormat="1" x14ac:dyDescent="0.25">
      <c r="A438" s="46">
        <v>2015</v>
      </c>
      <c r="B438" s="46">
        <v>7</v>
      </c>
      <c r="C438" s="48" t="s">
        <v>80</v>
      </c>
      <c r="D438" s="40">
        <v>56815</v>
      </c>
      <c r="E438" s="46" t="s">
        <v>34</v>
      </c>
    </row>
    <row r="439" spans="1:5" s="21" customFormat="1" x14ac:dyDescent="0.25">
      <c r="A439" s="46">
        <v>2015</v>
      </c>
      <c r="B439" s="46">
        <v>7</v>
      </c>
      <c r="C439" s="48" t="s">
        <v>80</v>
      </c>
      <c r="D439" s="40">
        <v>0</v>
      </c>
      <c r="E439" s="46" t="s">
        <v>35</v>
      </c>
    </row>
    <row r="440" spans="1:5" s="21" customFormat="1" x14ac:dyDescent="0.25">
      <c r="A440" s="46">
        <v>2015</v>
      </c>
      <c r="B440" s="46">
        <v>7</v>
      </c>
      <c r="C440" s="48" t="s">
        <v>57</v>
      </c>
      <c r="D440" s="53">
        <v>57294</v>
      </c>
      <c r="E440" s="46" t="s">
        <v>18</v>
      </c>
    </row>
    <row r="441" spans="1:5" s="21" customFormat="1" x14ac:dyDescent="0.25">
      <c r="A441" s="46">
        <v>2015</v>
      </c>
      <c r="B441" s="46">
        <v>7</v>
      </c>
      <c r="C441" s="48" t="s">
        <v>57</v>
      </c>
      <c r="D441" s="53">
        <v>57294</v>
      </c>
      <c r="E441" s="46" t="s">
        <v>34</v>
      </c>
    </row>
    <row r="442" spans="1:5" s="21" customFormat="1" x14ac:dyDescent="0.25">
      <c r="A442" s="46">
        <v>2015</v>
      </c>
      <c r="B442" s="46">
        <v>7</v>
      </c>
      <c r="C442" s="48" t="s">
        <v>57</v>
      </c>
      <c r="D442" s="40">
        <v>0</v>
      </c>
      <c r="E442" s="46" t="s">
        <v>35</v>
      </c>
    </row>
    <row r="443" spans="1:5" s="21" customFormat="1" x14ac:dyDescent="0.25">
      <c r="A443" s="46">
        <v>2015</v>
      </c>
      <c r="B443" s="46">
        <v>7</v>
      </c>
      <c r="C443" s="48" t="s">
        <v>68</v>
      </c>
      <c r="D443" s="40">
        <v>114109</v>
      </c>
      <c r="E443" s="46" t="s">
        <v>18</v>
      </c>
    </row>
    <row r="444" spans="1:5" s="21" customFormat="1" x14ac:dyDescent="0.25">
      <c r="A444" s="46">
        <v>2015</v>
      </c>
      <c r="B444" s="46">
        <v>7</v>
      </c>
      <c r="C444" s="48" t="s">
        <v>68</v>
      </c>
      <c r="D444" s="53">
        <v>114109</v>
      </c>
      <c r="E444" s="46" t="s">
        <v>34</v>
      </c>
    </row>
    <row r="445" spans="1:5" s="21" customFormat="1" x14ac:dyDescent="0.25">
      <c r="A445" s="46">
        <v>2015</v>
      </c>
      <c r="B445" s="46">
        <v>7</v>
      </c>
      <c r="C445" s="48" t="s">
        <v>68</v>
      </c>
      <c r="D445" s="40">
        <v>0</v>
      </c>
      <c r="E445" s="46" t="s">
        <v>35</v>
      </c>
    </row>
    <row r="446" spans="1:5" s="21" customFormat="1" x14ac:dyDescent="0.25">
      <c r="A446" s="46">
        <v>2015</v>
      </c>
      <c r="B446" s="46">
        <v>8</v>
      </c>
      <c r="C446" s="42" t="s">
        <v>13</v>
      </c>
      <c r="D446" s="40">
        <v>13835</v>
      </c>
      <c r="E446" s="46" t="s">
        <v>18</v>
      </c>
    </row>
    <row r="447" spans="1:5" s="21" customFormat="1" x14ac:dyDescent="0.25">
      <c r="A447" s="46">
        <v>2015</v>
      </c>
      <c r="B447" s="46">
        <v>8</v>
      </c>
      <c r="C447" s="42" t="s">
        <v>13</v>
      </c>
      <c r="D447" s="40">
        <v>13832</v>
      </c>
      <c r="E447" s="46" t="s">
        <v>34</v>
      </c>
    </row>
    <row r="448" spans="1:5" s="21" customFormat="1" x14ac:dyDescent="0.25">
      <c r="A448" s="46">
        <v>2015</v>
      </c>
      <c r="B448" s="46">
        <v>8</v>
      </c>
      <c r="C448" s="42" t="s">
        <v>13</v>
      </c>
      <c r="D448" s="40">
        <v>3</v>
      </c>
      <c r="E448" s="46" t="s">
        <v>35</v>
      </c>
    </row>
    <row r="449" spans="1:5" s="21" customFormat="1" x14ac:dyDescent="0.25">
      <c r="A449" s="46">
        <v>2015</v>
      </c>
      <c r="B449" s="46">
        <v>8</v>
      </c>
      <c r="C449" s="48" t="s">
        <v>83</v>
      </c>
      <c r="D449" s="40">
        <v>546</v>
      </c>
      <c r="E449" s="46" t="s">
        <v>18</v>
      </c>
    </row>
    <row r="450" spans="1:5" s="21" customFormat="1" x14ac:dyDescent="0.25">
      <c r="A450" s="46">
        <v>2015</v>
      </c>
      <c r="B450" s="46">
        <v>8</v>
      </c>
      <c r="C450" s="48" t="s">
        <v>83</v>
      </c>
      <c r="D450" s="40">
        <v>546</v>
      </c>
      <c r="E450" s="46" t="s">
        <v>34</v>
      </c>
    </row>
    <row r="451" spans="1:5" s="21" customFormat="1" x14ac:dyDescent="0.25">
      <c r="A451" s="46">
        <v>2015</v>
      </c>
      <c r="B451" s="46">
        <v>8</v>
      </c>
      <c r="C451" s="48" t="s">
        <v>83</v>
      </c>
      <c r="D451" s="40">
        <v>0</v>
      </c>
      <c r="E451" s="46" t="s">
        <v>35</v>
      </c>
    </row>
    <row r="452" spans="1:5" s="21" customFormat="1" x14ac:dyDescent="0.25">
      <c r="A452" s="46">
        <v>2015</v>
      </c>
      <c r="B452" s="46">
        <v>8</v>
      </c>
      <c r="C452" s="48" t="s">
        <v>36</v>
      </c>
      <c r="D452" s="40">
        <v>12661</v>
      </c>
      <c r="E452" s="46" t="s">
        <v>18</v>
      </c>
    </row>
    <row r="453" spans="1:5" s="21" customFormat="1" x14ac:dyDescent="0.25">
      <c r="A453" s="46">
        <v>2015</v>
      </c>
      <c r="B453" s="46">
        <v>8</v>
      </c>
      <c r="C453" s="48" t="s">
        <v>36</v>
      </c>
      <c r="D453" s="40">
        <v>12660</v>
      </c>
      <c r="E453" s="46" t="s">
        <v>34</v>
      </c>
    </row>
    <row r="454" spans="1:5" s="21" customFormat="1" x14ac:dyDescent="0.25">
      <c r="A454" s="46">
        <v>2015</v>
      </c>
      <c r="B454" s="46">
        <v>8</v>
      </c>
      <c r="C454" s="48" t="s">
        <v>36</v>
      </c>
      <c r="D454" s="40">
        <v>1</v>
      </c>
      <c r="E454" s="46" t="s">
        <v>35</v>
      </c>
    </row>
    <row r="455" spans="1:5" s="21" customFormat="1" x14ac:dyDescent="0.25">
      <c r="A455" s="46">
        <v>2015</v>
      </c>
      <c r="B455" s="46">
        <v>8</v>
      </c>
      <c r="C455" s="48" t="s">
        <v>4</v>
      </c>
      <c r="D455" s="40">
        <v>1973</v>
      </c>
      <c r="E455" s="46" t="s">
        <v>18</v>
      </c>
    </row>
    <row r="456" spans="1:5" s="21" customFormat="1" x14ac:dyDescent="0.25">
      <c r="A456" s="46">
        <v>2015</v>
      </c>
      <c r="B456" s="46">
        <v>8</v>
      </c>
      <c r="C456" s="48" t="s">
        <v>4</v>
      </c>
      <c r="D456" s="40">
        <v>1973</v>
      </c>
      <c r="E456" s="46" t="s">
        <v>34</v>
      </c>
    </row>
    <row r="457" spans="1:5" s="21" customFormat="1" x14ac:dyDescent="0.25">
      <c r="A457" s="46">
        <v>2015</v>
      </c>
      <c r="B457" s="46">
        <v>8</v>
      </c>
      <c r="C457" s="48" t="s">
        <v>4</v>
      </c>
      <c r="D457" s="40">
        <v>0</v>
      </c>
      <c r="E457" s="46" t="s">
        <v>35</v>
      </c>
    </row>
    <row r="458" spans="1:5" s="21" customFormat="1" x14ac:dyDescent="0.25">
      <c r="A458" s="46">
        <v>2015</v>
      </c>
      <c r="B458" s="46">
        <v>8</v>
      </c>
      <c r="C458" s="48" t="s">
        <v>66</v>
      </c>
      <c r="D458" s="40">
        <v>6934</v>
      </c>
      <c r="E458" s="46" t="s">
        <v>18</v>
      </c>
    </row>
    <row r="459" spans="1:5" s="21" customFormat="1" x14ac:dyDescent="0.25">
      <c r="A459" s="46">
        <v>2015</v>
      </c>
      <c r="B459" s="46">
        <v>8</v>
      </c>
      <c r="C459" s="48" t="s">
        <v>66</v>
      </c>
      <c r="D459" s="40">
        <v>6934</v>
      </c>
      <c r="E459" s="46" t="s">
        <v>34</v>
      </c>
    </row>
    <row r="460" spans="1:5" s="21" customFormat="1" x14ac:dyDescent="0.25">
      <c r="A460" s="46">
        <v>2015</v>
      </c>
      <c r="B460" s="46">
        <v>8</v>
      </c>
      <c r="C460" s="48" t="s">
        <v>66</v>
      </c>
      <c r="D460" s="40">
        <v>0</v>
      </c>
      <c r="E460" s="46" t="s">
        <v>35</v>
      </c>
    </row>
    <row r="461" spans="1:5" s="21" customFormat="1" x14ac:dyDescent="0.25">
      <c r="A461" s="46">
        <v>2015</v>
      </c>
      <c r="B461" s="46">
        <v>8</v>
      </c>
      <c r="C461" s="48" t="s">
        <v>84</v>
      </c>
      <c r="D461" s="40">
        <v>12901</v>
      </c>
      <c r="E461" s="46" t="s">
        <v>18</v>
      </c>
    </row>
    <row r="462" spans="1:5" s="21" customFormat="1" x14ac:dyDescent="0.25">
      <c r="A462" s="46">
        <v>2015</v>
      </c>
      <c r="B462" s="46">
        <v>8</v>
      </c>
      <c r="C462" s="48" t="s">
        <v>84</v>
      </c>
      <c r="D462" s="40">
        <v>12901</v>
      </c>
      <c r="E462" s="46" t="s">
        <v>34</v>
      </c>
    </row>
    <row r="463" spans="1:5" s="21" customFormat="1" x14ac:dyDescent="0.25">
      <c r="A463" s="46">
        <v>2015</v>
      </c>
      <c r="B463" s="46">
        <v>8</v>
      </c>
      <c r="C463" s="48" t="s">
        <v>84</v>
      </c>
      <c r="D463" s="40">
        <v>0</v>
      </c>
      <c r="E463" s="46" t="s">
        <v>35</v>
      </c>
    </row>
    <row r="464" spans="1:5" s="21" customFormat="1" x14ac:dyDescent="0.25">
      <c r="A464" s="46">
        <v>2015</v>
      </c>
      <c r="B464" s="46">
        <v>8</v>
      </c>
      <c r="C464" s="48" t="s">
        <v>76</v>
      </c>
      <c r="D464" s="40">
        <v>18607</v>
      </c>
      <c r="E464" s="46" t="s">
        <v>18</v>
      </c>
    </row>
    <row r="465" spans="1:5" s="21" customFormat="1" x14ac:dyDescent="0.25">
      <c r="A465" s="46">
        <v>2015</v>
      </c>
      <c r="B465" s="46">
        <v>8</v>
      </c>
      <c r="C465" s="48" t="s">
        <v>76</v>
      </c>
      <c r="D465" s="40">
        <v>18607</v>
      </c>
      <c r="E465" s="46" t="s">
        <v>34</v>
      </c>
    </row>
    <row r="466" spans="1:5" s="21" customFormat="1" x14ac:dyDescent="0.25">
      <c r="A466" s="46">
        <v>2015</v>
      </c>
      <c r="B466" s="46">
        <v>8</v>
      </c>
      <c r="C466" s="48" t="s">
        <v>76</v>
      </c>
      <c r="D466" s="40">
        <v>0</v>
      </c>
      <c r="E466" s="46" t="s">
        <v>35</v>
      </c>
    </row>
    <row r="467" spans="1:5" s="21" customFormat="1" x14ac:dyDescent="0.25">
      <c r="A467" s="46">
        <v>2015</v>
      </c>
      <c r="B467" s="46">
        <v>8</v>
      </c>
      <c r="C467" s="48" t="s">
        <v>16</v>
      </c>
      <c r="D467" s="40">
        <v>264324</v>
      </c>
      <c r="E467" s="46" t="s">
        <v>18</v>
      </c>
    </row>
    <row r="468" spans="1:5" s="21" customFormat="1" x14ac:dyDescent="0.25">
      <c r="A468" s="46">
        <v>2015</v>
      </c>
      <c r="B468" s="46">
        <v>8</v>
      </c>
      <c r="C468" s="48" t="s">
        <v>16</v>
      </c>
      <c r="D468" s="40">
        <v>264322</v>
      </c>
      <c r="E468" s="46" t="s">
        <v>34</v>
      </c>
    </row>
    <row r="469" spans="1:5" s="21" customFormat="1" x14ac:dyDescent="0.25">
      <c r="A469" s="46">
        <v>2015</v>
      </c>
      <c r="B469" s="46">
        <v>8</v>
      </c>
      <c r="C469" s="48" t="s">
        <v>16</v>
      </c>
      <c r="D469" s="40">
        <v>2</v>
      </c>
      <c r="E469" s="46" t="s">
        <v>35</v>
      </c>
    </row>
    <row r="470" spans="1:5" s="21" customFormat="1" x14ac:dyDescent="0.25">
      <c r="A470" s="46">
        <v>2015</v>
      </c>
      <c r="B470" s="46">
        <v>8</v>
      </c>
      <c r="C470" s="48" t="s">
        <v>67</v>
      </c>
      <c r="D470" s="40">
        <v>282931</v>
      </c>
      <c r="E470" s="46" t="s">
        <v>18</v>
      </c>
    </row>
    <row r="471" spans="1:5" s="21" customFormat="1" x14ac:dyDescent="0.25">
      <c r="A471" s="46">
        <v>2015</v>
      </c>
      <c r="B471" s="46">
        <v>8</v>
      </c>
      <c r="C471" s="48" t="s">
        <v>67</v>
      </c>
      <c r="D471" s="40">
        <v>282929</v>
      </c>
      <c r="E471" s="46" t="s">
        <v>34</v>
      </c>
    </row>
    <row r="472" spans="1:5" s="21" customFormat="1" x14ac:dyDescent="0.25">
      <c r="A472" s="46">
        <v>2015</v>
      </c>
      <c r="B472" s="46">
        <v>8</v>
      </c>
      <c r="C472" s="48" t="s">
        <v>67</v>
      </c>
      <c r="D472" s="40">
        <v>2</v>
      </c>
      <c r="E472" s="46" t="s">
        <v>35</v>
      </c>
    </row>
    <row r="473" spans="1:5" s="21" customFormat="1" x14ac:dyDescent="0.25">
      <c r="A473" s="46">
        <v>2015</v>
      </c>
      <c r="B473" s="46">
        <v>8</v>
      </c>
      <c r="C473" s="48" t="s">
        <v>80</v>
      </c>
      <c r="D473" s="40">
        <v>58072</v>
      </c>
      <c r="E473" s="46" t="s">
        <v>18</v>
      </c>
    </row>
    <row r="474" spans="1:5" s="21" customFormat="1" x14ac:dyDescent="0.25">
      <c r="A474" s="46">
        <v>2015</v>
      </c>
      <c r="B474" s="46">
        <v>8</v>
      </c>
      <c r="C474" s="48" t="s">
        <v>80</v>
      </c>
      <c r="D474" s="40">
        <v>58072</v>
      </c>
      <c r="E474" s="46" t="s">
        <v>34</v>
      </c>
    </row>
    <row r="475" spans="1:5" s="21" customFormat="1" x14ac:dyDescent="0.25">
      <c r="A475" s="46">
        <v>2015</v>
      </c>
      <c r="B475" s="46">
        <v>8</v>
      </c>
      <c r="C475" s="48" t="s">
        <v>80</v>
      </c>
      <c r="D475" s="40">
        <v>0</v>
      </c>
      <c r="E475" s="46" t="s">
        <v>35</v>
      </c>
    </row>
    <row r="476" spans="1:5" s="21" customFormat="1" x14ac:dyDescent="0.25">
      <c r="A476" s="46">
        <v>2015</v>
      </c>
      <c r="B476" s="46">
        <v>8</v>
      </c>
      <c r="C476" s="48" t="s">
        <v>57</v>
      </c>
      <c r="D476" s="53">
        <v>56004</v>
      </c>
      <c r="E476" s="46" t="s">
        <v>18</v>
      </c>
    </row>
    <row r="477" spans="1:5" s="21" customFormat="1" x14ac:dyDescent="0.25">
      <c r="A477" s="46">
        <v>2015</v>
      </c>
      <c r="B477" s="46">
        <v>8</v>
      </c>
      <c r="C477" s="48" t="s">
        <v>57</v>
      </c>
      <c r="D477" s="53">
        <v>56004</v>
      </c>
      <c r="E477" s="46" t="s">
        <v>34</v>
      </c>
    </row>
    <row r="478" spans="1:5" s="21" customFormat="1" x14ac:dyDescent="0.25">
      <c r="A478" s="46">
        <v>2015</v>
      </c>
      <c r="B478" s="46">
        <v>8</v>
      </c>
      <c r="C478" s="48" t="s">
        <v>57</v>
      </c>
      <c r="D478" s="40">
        <v>0</v>
      </c>
      <c r="E478" s="46" t="s">
        <v>35</v>
      </c>
    </row>
    <row r="479" spans="1:5" s="21" customFormat="1" x14ac:dyDescent="0.25">
      <c r="A479" s="46">
        <v>2015</v>
      </c>
      <c r="B479" s="46">
        <v>8</v>
      </c>
      <c r="C479" s="48" t="s">
        <v>68</v>
      </c>
      <c r="D479" s="40">
        <v>114076</v>
      </c>
      <c r="E479" s="46" t="s">
        <v>18</v>
      </c>
    </row>
    <row r="480" spans="1:5" s="21" customFormat="1" x14ac:dyDescent="0.25">
      <c r="A480" s="46">
        <v>2015</v>
      </c>
      <c r="B480" s="46">
        <v>8</v>
      </c>
      <c r="C480" s="48" t="s">
        <v>68</v>
      </c>
      <c r="D480" s="53">
        <v>114076</v>
      </c>
      <c r="E480" s="46" t="s">
        <v>34</v>
      </c>
    </row>
    <row r="481" spans="1:5" s="21" customFormat="1" x14ac:dyDescent="0.25">
      <c r="A481" s="46">
        <v>2015</v>
      </c>
      <c r="B481" s="46">
        <v>8</v>
      </c>
      <c r="C481" s="48" t="s">
        <v>68</v>
      </c>
      <c r="D481" s="40">
        <v>0</v>
      </c>
      <c r="E481" s="46" t="s">
        <v>35</v>
      </c>
    </row>
    <row r="482" spans="1:5" s="21" customFormat="1" x14ac:dyDescent="0.25">
      <c r="A482" s="46">
        <v>2015</v>
      </c>
      <c r="B482" s="46">
        <v>9</v>
      </c>
      <c r="C482" s="42" t="s">
        <v>13</v>
      </c>
      <c r="D482" s="40">
        <v>12675</v>
      </c>
      <c r="E482" s="46" t="s">
        <v>18</v>
      </c>
    </row>
    <row r="483" spans="1:5" s="21" customFormat="1" x14ac:dyDescent="0.25">
      <c r="A483" s="46">
        <v>2015</v>
      </c>
      <c r="B483" s="46">
        <v>9</v>
      </c>
      <c r="C483" s="42" t="s">
        <v>13</v>
      </c>
      <c r="D483" s="40">
        <v>12670</v>
      </c>
      <c r="E483" s="46" t="s">
        <v>34</v>
      </c>
    </row>
    <row r="484" spans="1:5" s="21" customFormat="1" x14ac:dyDescent="0.25">
      <c r="A484" s="46">
        <v>2015</v>
      </c>
      <c r="B484" s="46">
        <v>9</v>
      </c>
      <c r="C484" s="42" t="s">
        <v>13</v>
      </c>
      <c r="D484" s="40">
        <v>5</v>
      </c>
      <c r="E484" s="46" t="s">
        <v>35</v>
      </c>
    </row>
    <row r="485" spans="1:5" s="21" customFormat="1" x14ac:dyDescent="0.25">
      <c r="A485" s="46">
        <v>2015</v>
      </c>
      <c r="B485" s="46">
        <v>9</v>
      </c>
      <c r="C485" s="48" t="s">
        <v>83</v>
      </c>
      <c r="D485" s="40">
        <v>927</v>
      </c>
      <c r="E485" s="46" t="s">
        <v>18</v>
      </c>
    </row>
    <row r="486" spans="1:5" s="21" customFormat="1" x14ac:dyDescent="0.25">
      <c r="A486" s="46">
        <v>2015</v>
      </c>
      <c r="B486" s="46">
        <v>9</v>
      </c>
      <c r="C486" s="48" t="s">
        <v>83</v>
      </c>
      <c r="D486" s="40">
        <v>926</v>
      </c>
      <c r="E486" s="46" t="s">
        <v>34</v>
      </c>
    </row>
    <row r="487" spans="1:5" s="21" customFormat="1" x14ac:dyDescent="0.25">
      <c r="A487" s="46">
        <v>2015</v>
      </c>
      <c r="B487" s="46">
        <v>9</v>
      </c>
      <c r="C487" s="48" t="s">
        <v>83</v>
      </c>
      <c r="D487" s="40">
        <v>1</v>
      </c>
      <c r="E487" s="46" t="s">
        <v>35</v>
      </c>
    </row>
    <row r="488" spans="1:5" s="21" customFormat="1" x14ac:dyDescent="0.25">
      <c r="A488" s="46">
        <v>2015</v>
      </c>
      <c r="B488" s="46">
        <v>9</v>
      </c>
      <c r="C488" s="48" t="s">
        <v>36</v>
      </c>
      <c r="D488" s="40">
        <v>13560</v>
      </c>
      <c r="E488" s="46" t="s">
        <v>18</v>
      </c>
    </row>
    <row r="489" spans="1:5" s="21" customFormat="1" x14ac:dyDescent="0.25">
      <c r="A489" s="46">
        <v>2015</v>
      </c>
      <c r="B489" s="46">
        <v>9</v>
      </c>
      <c r="C489" s="48" t="s">
        <v>36</v>
      </c>
      <c r="D489" s="40">
        <v>13557</v>
      </c>
      <c r="E489" s="46" t="s">
        <v>34</v>
      </c>
    </row>
    <row r="490" spans="1:5" s="21" customFormat="1" x14ac:dyDescent="0.25">
      <c r="A490" s="46">
        <v>2015</v>
      </c>
      <c r="B490" s="46">
        <v>9</v>
      </c>
      <c r="C490" s="48" t="s">
        <v>36</v>
      </c>
      <c r="D490" s="40">
        <v>3</v>
      </c>
      <c r="E490" s="46" t="s">
        <v>35</v>
      </c>
    </row>
    <row r="491" spans="1:5" s="21" customFormat="1" x14ac:dyDescent="0.25">
      <c r="A491" s="46">
        <v>2015</v>
      </c>
      <c r="B491" s="46">
        <v>9</v>
      </c>
      <c r="C491" s="48" t="s">
        <v>4</v>
      </c>
      <c r="D491" s="40">
        <v>1612</v>
      </c>
      <c r="E491" s="46" t="s">
        <v>18</v>
      </c>
    </row>
    <row r="492" spans="1:5" s="21" customFormat="1" x14ac:dyDescent="0.25">
      <c r="A492" s="46">
        <v>2015</v>
      </c>
      <c r="B492" s="46">
        <v>9</v>
      </c>
      <c r="C492" s="48" t="s">
        <v>4</v>
      </c>
      <c r="D492" s="40">
        <v>1612</v>
      </c>
      <c r="E492" s="46" t="s">
        <v>34</v>
      </c>
    </row>
    <row r="493" spans="1:5" s="21" customFormat="1" x14ac:dyDescent="0.25">
      <c r="A493" s="46">
        <v>2015</v>
      </c>
      <c r="B493" s="46">
        <v>9</v>
      </c>
      <c r="C493" s="48" t="s">
        <v>4</v>
      </c>
      <c r="D493" s="40">
        <v>0</v>
      </c>
      <c r="E493" s="46" t="s">
        <v>35</v>
      </c>
    </row>
    <row r="494" spans="1:5" s="21" customFormat="1" x14ac:dyDescent="0.25">
      <c r="A494" s="46">
        <v>2015</v>
      </c>
      <c r="B494" s="46">
        <v>9</v>
      </c>
      <c r="C494" s="48" t="s">
        <v>66</v>
      </c>
      <c r="D494" s="40">
        <v>8003</v>
      </c>
      <c r="E494" s="46" t="s">
        <v>18</v>
      </c>
    </row>
    <row r="495" spans="1:5" s="21" customFormat="1" x14ac:dyDescent="0.25">
      <c r="A495" s="46">
        <v>2015</v>
      </c>
      <c r="B495" s="46">
        <v>9</v>
      </c>
      <c r="C495" s="48" t="s">
        <v>66</v>
      </c>
      <c r="D495" s="40">
        <v>8003</v>
      </c>
      <c r="E495" s="46" t="s">
        <v>34</v>
      </c>
    </row>
    <row r="496" spans="1:5" s="21" customFormat="1" x14ac:dyDescent="0.25">
      <c r="A496" s="46">
        <v>2015</v>
      </c>
      <c r="B496" s="46">
        <v>9</v>
      </c>
      <c r="C496" s="48" t="s">
        <v>66</v>
      </c>
      <c r="D496" s="40">
        <v>0</v>
      </c>
      <c r="E496" s="46" t="s">
        <v>35</v>
      </c>
    </row>
    <row r="497" spans="1:5" s="21" customFormat="1" x14ac:dyDescent="0.25">
      <c r="A497" s="46">
        <v>2015</v>
      </c>
      <c r="B497" s="46">
        <v>9</v>
      </c>
      <c r="C497" s="48" t="s">
        <v>84</v>
      </c>
      <c r="D497" s="40">
        <v>13645</v>
      </c>
      <c r="E497" s="46" t="s">
        <v>18</v>
      </c>
    </row>
    <row r="498" spans="1:5" s="21" customFormat="1" x14ac:dyDescent="0.25">
      <c r="A498" s="46">
        <v>2015</v>
      </c>
      <c r="B498" s="46">
        <v>9</v>
      </c>
      <c r="C498" s="48" t="s">
        <v>84</v>
      </c>
      <c r="D498" s="40">
        <v>13643</v>
      </c>
      <c r="E498" s="46" t="s">
        <v>34</v>
      </c>
    </row>
    <row r="499" spans="1:5" s="21" customFormat="1" x14ac:dyDescent="0.25">
      <c r="A499" s="46">
        <v>2015</v>
      </c>
      <c r="B499" s="46">
        <v>9</v>
      </c>
      <c r="C499" s="48" t="s">
        <v>84</v>
      </c>
      <c r="D499" s="40">
        <v>2</v>
      </c>
      <c r="E499" s="46" t="s">
        <v>35</v>
      </c>
    </row>
    <row r="500" spans="1:5" s="21" customFormat="1" x14ac:dyDescent="0.25">
      <c r="A500" s="46">
        <v>2015</v>
      </c>
      <c r="B500" s="46">
        <v>9</v>
      </c>
      <c r="C500" s="48" t="s">
        <v>76</v>
      </c>
      <c r="D500" s="40">
        <v>18649</v>
      </c>
      <c r="E500" s="46" t="s">
        <v>18</v>
      </c>
    </row>
    <row r="501" spans="1:5" s="21" customFormat="1" x14ac:dyDescent="0.25">
      <c r="A501" s="46">
        <v>2015</v>
      </c>
      <c r="B501" s="46">
        <v>9</v>
      </c>
      <c r="C501" s="48" t="s">
        <v>76</v>
      </c>
      <c r="D501" s="40">
        <v>18649</v>
      </c>
      <c r="E501" s="46" t="s">
        <v>34</v>
      </c>
    </row>
    <row r="502" spans="1:5" s="21" customFormat="1" x14ac:dyDescent="0.25">
      <c r="A502" s="46">
        <v>2015</v>
      </c>
      <c r="B502" s="46">
        <v>9</v>
      </c>
      <c r="C502" s="48" t="s">
        <v>76</v>
      </c>
      <c r="D502" s="40">
        <v>0</v>
      </c>
      <c r="E502" s="46" t="s">
        <v>35</v>
      </c>
    </row>
    <row r="503" spans="1:5" s="21" customFormat="1" x14ac:dyDescent="0.25">
      <c r="A503" s="46">
        <v>2015</v>
      </c>
      <c r="B503" s="46">
        <v>9</v>
      </c>
      <c r="C503" s="48" t="s">
        <v>16</v>
      </c>
      <c r="D503" s="40">
        <v>261359</v>
      </c>
      <c r="E503" s="46" t="s">
        <v>18</v>
      </c>
    </row>
    <row r="504" spans="1:5" s="21" customFormat="1" x14ac:dyDescent="0.25">
      <c r="A504" s="46">
        <v>2015</v>
      </c>
      <c r="B504" s="46">
        <v>9</v>
      </c>
      <c r="C504" s="48" t="s">
        <v>16</v>
      </c>
      <c r="D504" s="40">
        <v>261353</v>
      </c>
      <c r="E504" s="46" t="s">
        <v>34</v>
      </c>
    </row>
    <row r="505" spans="1:5" s="21" customFormat="1" x14ac:dyDescent="0.25">
      <c r="A505" s="46">
        <v>2015</v>
      </c>
      <c r="B505" s="46">
        <v>9</v>
      </c>
      <c r="C505" s="48" t="s">
        <v>16</v>
      </c>
      <c r="D505" s="40">
        <v>6</v>
      </c>
      <c r="E505" s="46" t="s">
        <v>35</v>
      </c>
    </row>
    <row r="506" spans="1:5" s="21" customFormat="1" x14ac:dyDescent="0.25">
      <c r="A506" s="46">
        <v>2015</v>
      </c>
      <c r="B506" s="46">
        <v>9</v>
      </c>
      <c r="C506" s="48" t="s">
        <v>67</v>
      </c>
      <c r="D506" s="40">
        <v>280008</v>
      </c>
      <c r="E506" s="46" t="s">
        <v>18</v>
      </c>
    </row>
    <row r="507" spans="1:5" s="21" customFormat="1" x14ac:dyDescent="0.25">
      <c r="A507" s="46">
        <v>2015</v>
      </c>
      <c r="B507" s="46">
        <v>9</v>
      </c>
      <c r="C507" s="48" t="s">
        <v>67</v>
      </c>
      <c r="D507" s="40">
        <v>280002</v>
      </c>
      <c r="E507" s="46" t="s">
        <v>34</v>
      </c>
    </row>
    <row r="508" spans="1:5" s="21" customFormat="1" x14ac:dyDescent="0.25">
      <c r="A508" s="46">
        <v>2015</v>
      </c>
      <c r="B508" s="46">
        <v>9</v>
      </c>
      <c r="C508" s="48" t="s">
        <v>67</v>
      </c>
      <c r="D508" s="40">
        <v>6</v>
      </c>
      <c r="E508" s="46" t="s">
        <v>35</v>
      </c>
    </row>
    <row r="509" spans="1:5" s="21" customFormat="1" x14ac:dyDescent="0.25">
      <c r="A509" s="46">
        <v>2015</v>
      </c>
      <c r="B509" s="46">
        <v>9</v>
      </c>
      <c r="C509" s="48" t="s">
        <v>80</v>
      </c>
      <c r="D509" s="40">
        <v>59211</v>
      </c>
      <c r="E509" s="46" t="s">
        <v>18</v>
      </c>
    </row>
    <row r="510" spans="1:5" s="21" customFormat="1" x14ac:dyDescent="0.25">
      <c r="A510" s="46">
        <v>2015</v>
      </c>
      <c r="B510" s="46">
        <v>9</v>
      </c>
      <c r="C510" s="48" t="s">
        <v>80</v>
      </c>
      <c r="D510" s="40">
        <v>59211</v>
      </c>
      <c r="E510" s="46" t="s">
        <v>34</v>
      </c>
    </row>
    <row r="511" spans="1:5" s="21" customFormat="1" x14ac:dyDescent="0.25">
      <c r="A511" s="46">
        <v>2015</v>
      </c>
      <c r="B511" s="46">
        <v>9</v>
      </c>
      <c r="C511" s="48" t="s">
        <v>80</v>
      </c>
      <c r="D511" s="40">
        <v>0</v>
      </c>
      <c r="E511" s="46" t="s">
        <v>35</v>
      </c>
    </row>
    <row r="512" spans="1:5" s="21" customFormat="1" x14ac:dyDescent="0.25">
      <c r="A512" s="46">
        <v>2015</v>
      </c>
      <c r="B512" s="46">
        <v>9</v>
      </c>
      <c r="C512" s="48" t="s">
        <v>57</v>
      </c>
      <c r="D512" s="54">
        <v>47719</v>
      </c>
      <c r="E512" s="46" t="s">
        <v>18</v>
      </c>
    </row>
    <row r="513" spans="1:5" s="21" customFormat="1" x14ac:dyDescent="0.25">
      <c r="A513" s="46">
        <v>2015</v>
      </c>
      <c r="B513" s="46">
        <v>9</v>
      </c>
      <c r="C513" s="48" t="s">
        <v>57</v>
      </c>
      <c r="D513" s="54">
        <v>47719</v>
      </c>
      <c r="E513" s="46" t="s">
        <v>34</v>
      </c>
    </row>
    <row r="514" spans="1:5" s="21" customFormat="1" x14ac:dyDescent="0.25">
      <c r="A514" s="46">
        <v>2015</v>
      </c>
      <c r="B514" s="46">
        <v>9</v>
      </c>
      <c r="C514" s="48" t="s">
        <v>57</v>
      </c>
      <c r="D514" s="40">
        <v>0</v>
      </c>
      <c r="E514" s="46" t="s">
        <v>35</v>
      </c>
    </row>
    <row r="515" spans="1:5" s="21" customFormat="1" x14ac:dyDescent="0.25">
      <c r="A515" s="46">
        <v>2015</v>
      </c>
      <c r="B515" s="46">
        <v>9</v>
      </c>
      <c r="C515" s="48" t="s">
        <v>68</v>
      </c>
      <c r="D515" s="40">
        <v>106930</v>
      </c>
      <c r="E515" s="46" t="s">
        <v>18</v>
      </c>
    </row>
    <row r="516" spans="1:5" s="21" customFormat="1" x14ac:dyDescent="0.25">
      <c r="A516" s="46">
        <v>2015</v>
      </c>
      <c r="B516" s="46">
        <v>9</v>
      </c>
      <c r="C516" s="48" t="s">
        <v>68</v>
      </c>
      <c r="D516" s="54">
        <v>106930</v>
      </c>
      <c r="E516" s="46" t="s">
        <v>34</v>
      </c>
    </row>
    <row r="517" spans="1:5" s="21" customFormat="1" x14ac:dyDescent="0.25">
      <c r="A517" s="46">
        <v>2015</v>
      </c>
      <c r="B517" s="46">
        <v>9</v>
      </c>
      <c r="C517" s="48" t="s">
        <v>68</v>
      </c>
      <c r="D517" s="40">
        <v>0</v>
      </c>
      <c r="E517" s="46" t="s">
        <v>35</v>
      </c>
    </row>
    <row r="518" spans="1:5" s="21" customFormat="1" x14ac:dyDescent="0.25">
      <c r="A518" s="46">
        <v>2015</v>
      </c>
      <c r="B518" s="46">
        <v>10</v>
      </c>
      <c r="C518" s="42" t="s">
        <v>13</v>
      </c>
      <c r="D518" s="40">
        <v>11020</v>
      </c>
      <c r="E518" s="46" t="s">
        <v>18</v>
      </c>
    </row>
    <row r="519" spans="1:5" s="21" customFormat="1" x14ac:dyDescent="0.25">
      <c r="A519" s="46">
        <v>2015</v>
      </c>
      <c r="B519" s="46">
        <v>10</v>
      </c>
      <c r="C519" s="42" t="s">
        <v>13</v>
      </c>
      <c r="D519" s="40">
        <v>11018</v>
      </c>
      <c r="E519" s="46" t="s">
        <v>34</v>
      </c>
    </row>
    <row r="520" spans="1:5" s="21" customFormat="1" x14ac:dyDescent="0.25">
      <c r="A520" s="46">
        <v>2015</v>
      </c>
      <c r="B520" s="46">
        <v>10</v>
      </c>
      <c r="C520" s="42" t="s">
        <v>13</v>
      </c>
      <c r="D520" s="40">
        <v>2</v>
      </c>
      <c r="E520" s="46" t="s">
        <v>35</v>
      </c>
    </row>
    <row r="521" spans="1:5" s="21" customFormat="1" x14ac:dyDescent="0.25">
      <c r="A521" s="46">
        <v>2015</v>
      </c>
      <c r="B521" s="46">
        <v>10</v>
      </c>
      <c r="C521" s="48" t="s">
        <v>83</v>
      </c>
      <c r="D521" s="40">
        <v>411</v>
      </c>
      <c r="E521" s="46" t="s">
        <v>18</v>
      </c>
    </row>
    <row r="522" spans="1:5" s="21" customFormat="1" x14ac:dyDescent="0.25">
      <c r="A522" s="46">
        <v>2015</v>
      </c>
      <c r="B522" s="46">
        <v>10</v>
      </c>
      <c r="C522" s="48" t="s">
        <v>83</v>
      </c>
      <c r="D522" s="40">
        <v>411</v>
      </c>
      <c r="E522" s="46" t="s">
        <v>34</v>
      </c>
    </row>
    <row r="523" spans="1:5" s="21" customFormat="1" x14ac:dyDescent="0.25">
      <c r="A523" s="46">
        <v>2015</v>
      </c>
      <c r="B523" s="46">
        <v>10</v>
      </c>
      <c r="C523" s="48" t="s">
        <v>83</v>
      </c>
      <c r="D523" s="40">
        <v>0</v>
      </c>
      <c r="E523" s="46" t="s">
        <v>35</v>
      </c>
    </row>
    <row r="524" spans="1:5" s="21" customFormat="1" x14ac:dyDescent="0.25">
      <c r="A524" s="46">
        <v>2015</v>
      </c>
      <c r="B524" s="46">
        <v>10</v>
      </c>
      <c r="C524" s="48" t="s">
        <v>36</v>
      </c>
      <c r="D524" s="40">
        <v>13387</v>
      </c>
      <c r="E524" s="46" t="s">
        <v>18</v>
      </c>
    </row>
    <row r="525" spans="1:5" s="21" customFormat="1" x14ac:dyDescent="0.25">
      <c r="A525" s="46">
        <v>2015</v>
      </c>
      <c r="B525" s="46">
        <v>10</v>
      </c>
      <c r="C525" s="48" t="s">
        <v>36</v>
      </c>
      <c r="D525" s="40">
        <v>13385</v>
      </c>
      <c r="E525" s="46" t="s">
        <v>34</v>
      </c>
    </row>
    <row r="526" spans="1:5" s="21" customFormat="1" x14ac:dyDescent="0.25">
      <c r="A526" s="46">
        <v>2015</v>
      </c>
      <c r="B526" s="46">
        <v>10</v>
      </c>
      <c r="C526" s="48" t="s">
        <v>36</v>
      </c>
      <c r="D526" s="40">
        <v>2</v>
      </c>
      <c r="E526" s="46" t="s">
        <v>35</v>
      </c>
    </row>
    <row r="527" spans="1:5" s="21" customFormat="1" x14ac:dyDescent="0.25">
      <c r="A527" s="46">
        <v>2015</v>
      </c>
      <c r="B527" s="46">
        <v>10</v>
      </c>
      <c r="C527" s="48" t="s">
        <v>4</v>
      </c>
      <c r="D527" s="40">
        <v>1589</v>
      </c>
      <c r="E527" s="46" t="s">
        <v>18</v>
      </c>
    </row>
    <row r="528" spans="1:5" s="21" customFormat="1" x14ac:dyDescent="0.25">
      <c r="A528" s="46">
        <v>2015</v>
      </c>
      <c r="B528" s="46">
        <v>10</v>
      </c>
      <c r="C528" s="48" t="s">
        <v>4</v>
      </c>
      <c r="D528" s="40">
        <v>1589</v>
      </c>
      <c r="E528" s="46" t="s">
        <v>34</v>
      </c>
    </row>
    <row r="529" spans="1:5" s="21" customFormat="1" x14ac:dyDescent="0.25">
      <c r="A529" s="46">
        <v>2015</v>
      </c>
      <c r="B529" s="46">
        <v>10</v>
      </c>
      <c r="C529" s="48" t="s">
        <v>4</v>
      </c>
      <c r="D529" s="40">
        <v>0</v>
      </c>
      <c r="E529" s="46" t="s">
        <v>35</v>
      </c>
    </row>
    <row r="530" spans="1:5" s="21" customFormat="1" x14ac:dyDescent="0.25">
      <c r="A530" s="46">
        <v>2015</v>
      </c>
      <c r="B530" s="46">
        <v>10</v>
      </c>
      <c r="C530" s="48" t="s">
        <v>66</v>
      </c>
      <c r="D530" s="40">
        <v>5804</v>
      </c>
      <c r="E530" s="46" t="s">
        <v>18</v>
      </c>
    </row>
    <row r="531" spans="1:5" s="21" customFormat="1" x14ac:dyDescent="0.25">
      <c r="A531" s="46">
        <v>2015</v>
      </c>
      <c r="B531" s="46">
        <v>10</v>
      </c>
      <c r="C531" s="48" t="s">
        <v>66</v>
      </c>
      <c r="D531" s="40">
        <v>5804</v>
      </c>
      <c r="E531" s="46" t="s">
        <v>34</v>
      </c>
    </row>
    <row r="532" spans="1:5" s="21" customFormat="1" x14ac:dyDescent="0.25">
      <c r="A532" s="46">
        <v>2015</v>
      </c>
      <c r="B532" s="46">
        <v>10</v>
      </c>
      <c r="C532" s="48" t="s">
        <v>66</v>
      </c>
      <c r="D532" s="40">
        <v>0</v>
      </c>
      <c r="E532" s="46" t="s">
        <v>35</v>
      </c>
    </row>
    <row r="533" spans="1:5" s="21" customFormat="1" x14ac:dyDescent="0.25">
      <c r="A533" s="46">
        <v>2015</v>
      </c>
      <c r="B533" s="46">
        <v>10</v>
      </c>
      <c r="C533" s="48" t="s">
        <v>84</v>
      </c>
      <c r="D533" s="40">
        <v>11330</v>
      </c>
      <c r="E533" s="46" t="s">
        <v>18</v>
      </c>
    </row>
    <row r="534" spans="1:5" s="21" customFormat="1" x14ac:dyDescent="0.25">
      <c r="A534" s="46">
        <v>2015</v>
      </c>
      <c r="B534" s="46">
        <v>10</v>
      </c>
      <c r="C534" s="48" t="s">
        <v>84</v>
      </c>
      <c r="D534" s="40">
        <v>11330</v>
      </c>
      <c r="E534" s="46" t="s">
        <v>34</v>
      </c>
    </row>
    <row r="535" spans="1:5" s="21" customFormat="1" x14ac:dyDescent="0.25">
      <c r="A535" s="46">
        <v>2015</v>
      </c>
      <c r="B535" s="46">
        <v>10</v>
      </c>
      <c r="C535" s="48" t="s">
        <v>84</v>
      </c>
      <c r="D535" s="40">
        <v>0</v>
      </c>
      <c r="E535" s="46" t="s">
        <v>35</v>
      </c>
    </row>
    <row r="536" spans="1:5" s="21" customFormat="1" x14ac:dyDescent="0.25">
      <c r="A536" s="46">
        <v>2015</v>
      </c>
      <c r="B536" s="46">
        <v>10</v>
      </c>
      <c r="C536" s="48" t="s">
        <v>76</v>
      </c>
      <c r="D536" s="40">
        <v>18657</v>
      </c>
      <c r="E536" s="46" t="s">
        <v>18</v>
      </c>
    </row>
    <row r="537" spans="1:5" s="21" customFormat="1" x14ac:dyDescent="0.25">
      <c r="A537" s="46">
        <v>2015</v>
      </c>
      <c r="B537" s="46">
        <v>10</v>
      </c>
      <c r="C537" s="48" t="s">
        <v>76</v>
      </c>
      <c r="D537" s="40">
        <v>18657</v>
      </c>
      <c r="E537" s="46" t="s">
        <v>34</v>
      </c>
    </row>
    <row r="538" spans="1:5" s="21" customFormat="1" x14ac:dyDescent="0.25">
      <c r="A538" s="46">
        <v>2015</v>
      </c>
      <c r="B538" s="46">
        <v>10</v>
      </c>
      <c r="C538" s="48" t="s">
        <v>76</v>
      </c>
      <c r="D538" s="40">
        <v>0</v>
      </c>
      <c r="E538" s="46" t="s">
        <v>35</v>
      </c>
    </row>
    <row r="539" spans="1:5" s="21" customFormat="1" x14ac:dyDescent="0.25">
      <c r="A539" s="46">
        <v>2015</v>
      </c>
      <c r="B539" s="46">
        <v>10</v>
      </c>
      <c r="C539" s="48" t="s">
        <v>16</v>
      </c>
      <c r="D539" s="40">
        <v>258622</v>
      </c>
      <c r="E539" s="46" t="s">
        <v>18</v>
      </c>
    </row>
    <row r="540" spans="1:5" s="21" customFormat="1" x14ac:dyDescent="0.25">
      <c r="A540" s="46">
        <v>2015</v>
      </c>
      <c r="B540" s="46">
        <v>10</v>
      </c>
      <c r="C540" s="48" t="s">
        <v>16</v>
      </c>
      <c r="D540" s="40">
        <v>258614</v>
      </c>
      <c r="E540" s="46" t="s">
        <v>34</v>
      </c>
    </row>
    <row r="541" spans="1:5" s="21" customFormat="1" x14ac:dyDescent="0.25">
      <c r="A541" s="46">
        <v>2015</v>
      </c>
      <c r="B541" s="46">
        <v>10</v>
      </c>
      <c r="C541" s="48" t="s">
        <v>16</v>
      </c>
      <c r="D541" s="40">
        <v>8</v>
      </c>
      <c r="E541" s="46" t="s">
        <v>35</v>
      </c>
    </row>
    <row r="542" spans="1:5" s="21" customFormat="1" x14ac:dyDescent="0.25">
      <c r="A542" s="46">
        <v>2015</v>
      </c>
      <c r="B542" s="46">
        <v>10</v>
      </c>
      <c r="C542" s="48" t="s">
        <v>67</v>
      </c>
      <c r="D542" s="40">
        <v>277279</v>
      </c>
      <c r="E542" s="46" t="s">
        <v>18</v>
      </c>
    </row>
    <row r="543" spans="1:5" s="21" customFormat="1" x14ac:dyDescent="0.25">
      <c r="A543" s="46">
        <v>2015</v>
      </c>
      <c r="B543" s="46">
        <v>10</v>
      </c>
      <c r="C543" s="48" t="s">
        <v>67</v>
      </c>
      <c r="D543" s="40">
        <v>277271</v>
      </c>
      <c r="E543" s="46" t="s">
        <v>34</v>
      </c>
    </row>
    <row r="544" spans="1:5" s="21" customFormat="1" x14ac:dyDescent="0.25">
      <c r="A544" s="46">
        <v>2015</v>
      </c>
      <c r="B544" s="46">
        <v>10</v>
      </c>
      <c r="C544" s="48" t="s">
        <v>67</v>
      </c>
      <c r="D544" s="40">
        <v>8</v>
      </c>
      <c r="E544" s="46" t="s">
        <v>35</v>
      </c>
    </row>
    <row r="545" spans="1:5" s="21" customFormat="1" x14ac:dyDescent="0.25">
      <c r="A545" s="46">
        <v>2015</v>
      </c>
      <c r="B545" s="46">
        <v>10</v>
      </c>
      <c r="C545" s="48" t="s">
        <v>80</v>
      </c>
      <c r="D545" s="40">
        <v>60478</v>
      </c>
      <c r="E545" s="46" t="s">
        <v>18</v>
      </c>
    </row>
    <row r="546" spans="1:5" s="21" customFormat="1" x14ac:dyDescent="0.25">
      <c r="A546" s="46">
        <v>2015</v>
      </c>
      <c r="B546" s="46">
        <v>10</v>
      </c>
      <c r="C546" s="48" t="s">
        <v>80</v>
      </c>
      <c r="D546" s="40">
        <v>60478</v>
      </c>
      <c r="E546" s="46" t="s">
        <v>34</v>
      </c>
    </row>
    <row r="547" spans="1:5" s="21" customFormat="1" x14ac:dyDescent="0.25">
      <c r="A547" s="46">
        <v>2015</v>
      </c>
      <c r="B547" s="46">
        <v>10</v>
      </c>
      <c r="C547" s="48" t="s">
        <v>80</v>
      </c>
      <c r="D547" s="40">
        <v>0</v>
      </c>
      <c r="E547" s="46" t="s">
        <v>35</v>
      </c>
    </row>
    <row r="548" spans="1:5" s="21" customFormat="1" x14ac:dyDescent="0.25">
      <c r="A548" s="46">
        <v>2015</v>
      </c>
      <c r="B548" s="46">
        <v>10</v>
      </c>
      <c r="C548" s="48" t="s">
        <v>57</v>
      </c>
      <c r="D548" s="54">
        <v>39973</v>
      </c>
      <c r="E548" s="46" t="s">
        <v>18</v>
      </c>
    </row>
    <row r="549" spans="1:5" s="21" customFormat="1" x14ac:dyDescent="0.25">
      <c r="A549" s="46">
        <v>2015</v>
      </c>
      <c r="B549" s="46">
        <v>10</v>
      </c>
      <c r="C549" s="48" t="s">
        <v>57</v>
      </c>
      <c r="D549" s="54">
        <v>39973</v>
      </c>
      <c r="E549" s="46" t="s">
        <v>34</v>
      </c>
    </row>
    <row r="550" spans="1:5" s="21" customFormat="1" x14ac:dyDescent="0.25">
      <c r="A550" s="46">
        <v>2015</v>
      </c>
      <c r="B550" s="46">
        <v>10</v>
      </c>
      <c r="C550" s="48" t="s">
        <v>57</v>
      </c>
      <c r="D550" s="40">
        <v>0</v>
      </c>
      <c r="E550" s="46" t="s">
        <v>35</v>
      </c>
    </row>
    <row r="551" spans="1:5" s="21" customFormat="1" x14ac:dyDescent="0.25">
      <c r="A551" s="46">
        <v>2015</v>
      </c>
      <c r="B551" s="46">
        <v>10</v>
      </c>
      <c r="C551" s="48" t="s">
        <v>68</v>
      </c>
      <c r="D551" s="40">
        <v>100451</v>
      </c>
      <c r="E551" s="46" t="s">
        <v>18</v>
      </c>
    </row>
    <row r="552" spans="1:5" s="21" customFormat="1" x14ac:dyDescent="0.25">
      <c r="A552" s="46">
        <v>2015</v>
      </c>
      <c r="B552" s="46">
        <v>10</v>
      </c>
      <c r="C552" s="48" t="s">
        <v>68</v>
      </c>
      <c r="D552" s="54">
        <v>100451</v>
      </c>
      <c r="E552" s="46" t="s">
        <v>34</v>
      </c>
    </row>
    <row r="553" spans="1:5" s="21" customFormat="1" x14ac:dyDescent="0.25">
      <c r="A553" s="46">
        <v>2015</v>
      </c>
      <c r="B553" s="46">
        <v>10</v>
      </c>
      <c r="C553" s="48" t="s">
        <v>68</v>
      </c>
      <c r="D553" s="40">
        <v>0</v>
      </c>
      <c r="E553" s="46" t="s">
        <v>35</v>
      </c>
    </row>
    <row r="554" spans="1:5" s="21" customFormat="1" x14ac:dyDescent="0.25">
      <c r="A554" s="46">
        <v>2015</v>
      </c>
      <c r="B554" s="46">
        <v>11</v>
      </c>
      <c r="C554" s="42" t="s">
        <v>13</v>
      </c>
      <c r="D554" s="40">
        <v>12829</v>
      </c>
      <c r="E554" s="46" t="s">
        <v>18</v>
      </c>
    </row>
    <row r="555" spans="1:5" s="21" customFormat="1" x14ac:dyDescent="0.25">
      <c r="A555" s="46">
        <v>2015</v>
      </c>
      <c r="B555" s="46">
        <v>11</v>
      </c>
      <c r="C555" s="42" t="s">
        <v>13</v>
      </c>
      <c r="D555" s="40">
        <v>12727</v>
      </c>
      <c r="E555" s="46" t="s">
        <v>34</v>
      </c>
    </row>
    <row r="556" spans="1:5" s="21" customFormat="1" x14ac:dyDescent="0.25">
      <c r="A556" s="46">
        <v>2015</v>
      </c>
      <c r="B556" s="46">
        <v>11</v>
      </c>
      <c r="C556" s="42" t="s">
        <v>13</v>
      </c>
      <c r="D556" s="40">
        <v>102</v>
      </c>
      <c r="E556" s="46" t="s">
        <v>35</v>
      </c>
    </row>
    <row r="557" spans="1:5" s="21" customFormat="1" x14ac:dyDescent="0.25">
      <c r="A557" s="46">
        <v>2015</v>
      </c>
      <c r="B557" s="46">
        <v>11</v>
      </c>
      <c r="C557" s="48" t="s">
        <v>83</v>
      </c>
      <c r="D557" s="40">
        <v>264</v>
      </c>
      <c r="E557" s="46" t="s">
        <v>18</v>
      </c>
    </row>
    <row r="558" spans="1:5" s="21" customFormat="1" x14ac:dyDescent="0.25">
      <c r="A558" s="46">
        <v>2015</v>
      </c>
      <c r="B558" s="46">
        <v>11</v>
      </c>
      <c r="C558" s="48" t="s">
        <v>83</v>
      </c>
      <c r="D558" s="40">
        <v>263</v>
      </c>
      <c r="E558" s="46" t="s">
        <v>34</v>
      </c>
    </row>
    <row r="559" spans="1:5" s="21" customFormat="1" x14ac:dyDescent="0.25">
      <c r="A559" s="46">
        <v>2015</v>
      </c>
      <c r="B559" s="46">
        <v>11</v>
      </c>
      <c r="C559" s="48" t="s">
        <v>83</v>
      </c>
      <c r="D559" s="40">
        <v>1</v>
      </c>
      <c r="E559" s="46" t="s">
        <v>35</v>
      </c>
    </row>
    <row r="560" spans="1:5" s="21" customFormat="1" x14ac:dyDescent="0.25">
      <c r="A560" s="46">
        <v>2015</v>
      </c>
      <c r="B560" s="46">
        <v>11</v>
      </c>
      <c r="C560" s="48" t="s">
        <v>36</v>
      </c>
      <c r="D560" s="40">
        <v>11392</v>
      </c>
      <c r="E560" s="46" t="s">
        <v>18</v>
      </c>
    </row>
    <row r="561" spans="1:5" s="21" customFormat="1" x14ac:dyDescent="0.25">
      <c r="A561" s="46">
        <v>2015</v>
      </c>
      <c r="B561" s="46">
        <v>11</v>
      </c>
      <c r="C561" s="48" t="s">
        <v>36</v>
      </c>
      <c r="D561" s="40">
        <v>11383</v>
      </c>
      <c r="E561" s="46" t="s">
        <v>34</v>
      </c>
    </row>
    <row r="562" spans="1:5" s="21" customFormat="1" x14ac:dyDescent="0.25">
      <c r="A562" s="46">
        <v>2015</v>
      </c>
      <c r="B562" s="46">
        <v>11</v>
      </c>
      <c r="C562" s="48" t="s">
        <v>36</v>
      </c>
      <c r="D562" s="40">
        <v>9</v>
      </c>
      <c r="E562" s="46" t="s">
        <v>35</v>
      </c>
    </row>
    <row r="563" spans="1:5" s="21" customFormat="1" x14ac:dyDescent="0.25">
      <c r="A563" s="46">
        <v>2015</v>
      </c>
      <c r="B563" s="46">
        <v>11</v>
      </c>
      <c r="C563" s="48" t="s">
        <v>4</v>
      </c>
      <c r="D563" s="40">
        <v>2268</v>
      </c>
      <c r="E563" s="46" t="s">
        <v>18</v>
      </c>
    </row>
    <row r="564" spans="1:5" s="21" customFormat="1" x14ac:dyDescent="0.25">
      <c r="A564" s="46">
        <v>2015</v>
      </c>
      <c r="B564" s="46">
        <v>11</v>
      </c>
      <c r="C564" s="48" t="s">
        <v>4</v>
      </c>
      <c r="D564" s="40">
        <v>2268</v>
      </c>
      <c r="E564" s="46" t="s">
        <v>34</v>
      </c>
    </row>
    <row r="565" spans="1:5" s="21" customFormat="1" x14ac:dyDescent="0.25">
      <c r="A565" s="46">
        <v>2015</v>
      </c>
      <c r="B565" s="46">
        <v>11</v>
      </c>
      <c r="C565" s="48" t="s">
        <v>4</v>
      </c>
      <c r="D565" s="40">
        <v>0</v>
      </c>
      <c r="E565" s="46" t="s">
        <v>35</v>
      </c>
    </row>
    <row r="566" spans="1:5" s="21" customFormat="1" x14ac:dyDescent="0.25">
      <c r="A566" s="46">
        <v>2015</v>
      </c>
      <c r="B566" s="46">
        <v>11</v>
      </c>
      <c r="C566" s="48" t="s">
        <v>66</v>
      </c>
      <c r="D566" s="40">
        <v>7464</v>
      </c>
      <c r="E566" s="46" t="s">
        <v>18</v>
      </c>
    </row>
    <row r="567" spans="1:5" s="21" customFormat="1" x14ac:dyDescent="0.25">
      <c r="A567" s="46">
        <v>2015</v>
      </c>
      <c r="B567" s="46">
        <v>11</v>
      </c>
      <c r="C567" s="48" t="s">
        <v>66</v>
      </c>
      <c r="D567" s="40">
        <v>7462</v>
      </c>
      <c r="E567" s="46" t="s">
        <v>34</v>
      </c>
    </row>
    <row r="568" spans="1:5" s="21" customFormat="1" x14ac:dyDescent="0.25">
      <c r="A568" s="46">
        <v>2015</v>
      </c>
      <c r="B568" s="46">
        <v>11</v>
      </c>
      <c r="C568" s="48" t="s">
        <v>66</v>
      </c>
      <c r="D568" s="40">
        <v>2</v>
      </c>
      <c r="E568" s="46" t="s">
        <v>35</v>
      </c>
    </row>
    <row r="569" spans="1:5" s="21" customFormat="1" x14ac:dyDescent="0.25">
      <c r="A569" s="46">
        <v>2015</v>
      </c>
      <c r="B569" s="46">
        <v>11</v>
      </c>
      <c r="C569" s="48" t="s">
        <v>84</v>
      </c>
      <c r="D569" s="40">
        <v>12330</v>
      </c>
      <c r="E569" s="46" t="s">
        <v>18</v>
      </c>
    </row>
    <row r="570" spans="1:5" s="21" customFormat="1" x14ac:dyDescent="0.25">
      <c r="A570" s="46">
        <v>2015</v>
      </c>
      <c r="B570" s="46">
        <v>11</v>
      </c>
      <c r="C570" s="48" t="s">
        <v>84</v>
      </c>
      <c r="D570" s="40">
        <v>12328</v>
      </c>
      <c r="E570" s="46" t="s">
        <v>34</v>
      </c>
    </row>
    <row r="571" spans="1:5" s="21" customFormat="1" x14ac:dyDescent="0.25">
      <c r="A571" s="46">
        <v>2015</v>
      </c>
      <c r="B571" s="46">
        <v>11</v>
      </c>
      <c r="C571" s="48" t="s">
        <v>84</v>
      </c>
      <c r="D571" s="40">
        <v>2</v>
      </c>
      <c r="E571" s="46" t="s">
        <v>35</v>
      </c>
    </row>
    <row r="572" spans="1:5" s="21" customFormat="1" x14ac:dyDescent="0.25">
      <c r="A572" s="46">
        <v>2015</v>
      </c>
      <c r="B572" s="46">
        <v>11</v>
      </c>
      <c r="C572" s="48" t="s">
        <v>76</v>
      </c>
      <c r="D572" s="40">
        <v>18665</v>
      </c>
      <c r="E572" s="46" t="s">
        <v>18</v>
      </c>
    </row>
    <row r="573" spans="1:5" s="21" customFormat="1" x14ac:dyDescent="0.25">
      <c r="A573" s="46">
        <v>2015</v>
      </c>
      <c r="B573" s="46">
        <v>11</v>
      </c>
      <c r="C573" s="48" t="s">
        <v>76</v>
      </c>
      <c r="D573" s="40">
        <v>18665</v>
      </c>
      <c r="E573" s="46" t="s">
        <v>34</v>
      </c>
    </row>
    <row r="574" spans="1:5" s="21" customFormat="1" x14ac:dyDescent="0.25">
      <c r="A574" s="46">
        <v>2015</v>
      </c>
      <c r="B574" s="46">
        <v>11</v>
      </c>
      <c r="C574" s="48" t="s">
        <v>76</v>
      </c>
      <c r="D574" s="40">
        <v>0</v>
      </c>
      <c r="E574" s="46" t="s">
        <v>35</v>
      </c>
    </row>
    <row r="575" spans="1:5" s="21" customFormat="1" x14ac:dyDescent="0.25">
      <c r="A575" s="46">
        <v>2015</v>
      </c>
      <c r="B575" s="46">
        <v>11</v>
      </c>
      <c r="C575" s="48" t="s">
        <v>16</v>
      </c>
      <c r="D575" s="40">
        <v>256654</v>
      </c>
      <c r="E575" s="46" t="s">
        <v>18</v>
      </c>
    </row>
    <row r="576" spans="1:5" s="21" customFormat="1" x14ac:dyDescent="0.25">
      <c r="A576" s="46">
        <v>2015</v>
      </c>
      <c r="B576" s="46">
        <v>11</v>
      </c>
      <c r="C576" s="48" t="s">
        <v>16</v>
      </c>
      <c r="D576" s="40">
        <v>256546</v>
      </c>
      <c r="E576" s="46" t="s">
        <v>34</v>
      </c>
    </row>
    <row r="577" spans="1:5" s="21" customFormat="1" x14ac:dyDescent="0.25">
      <c r="A577" s="46">
        <v>2015</v>
      </c>
      <c r="B577" s="46">
        <v>11</v>
      </c>
      <c r="C577" s="48" t="s">
        <v>16</v>
      </c>
      <c r="D577" s="40">
        <v>108</v>
      </c>
      <c r="E577" s="46" t="s">
        <v>35</v>
      </c>
    </row>
    <row r="578" spans="1:5" s="21" customFormat="1" x14ac:dyDescent="0.25">
      <c r="A578" s="46">
        <v>2015</v>
      </c>
      <c r="B578" s="46">
        <v>11</v>
      </c>
      <c r="C578" s="48" t="s">
        <v>67</v>
      </c>
      <c r="D578" s="40">
        <v>275319</v>
      </c>
      <c r="E578" s="46" t="s">
        <v>18</v>
      </c>
    </row>
    <row r="579" spans="1:5" s="21" customFormat="1" x14ac:dyDescent="0.25">
      <c r="A579" s="46">
        <v>2015</v>
      </c>
      <c r="B579" s="46">
        <v>11</v>
      </c>
      <c r="C579" s="48" t="s">
        <v>67</v>
      </c>
      <c r="D579" s="40">
        <v>275211</v>
      </c>
      <c r="E579" s="46" t="s">
        <v>34</v>
      </c>
    </row>
    <row r="580" spans="1:5" s="21" customFormat="1" x14ac:dyDescent="0.25">
      <c r="A580" s="46">
        <v>2015</v>
      </c>
      <c r="B580" s="46">
        <v>11</v>
      </c>
      <c r="C580" s="48" t="s">
        <v>67</v>
      </c>
      <c r="D580" s="40">
        <v>108</v>
      </c>
      <c r="E580" s="46" t="s">
        <v>35</v>
      </c>
    </row>
    <row r="581" spans="1:5" s="21" customFormat="1" x14ac:dyDescent="0.25">
      <c r="A581" s="46">
        <v>2015</v>
      </c>
      <c r="B581" s="46">
        <v>11</v>
      </c>
      <c r="C581" s="48" t="s">
        <v>80</v>
      </c>
      <c r="D581" s="40">
        <v>61216</v>
      </c>
      <c r="E581" s="46" t="s">
        <v>18</v>
      </c>
    </row>
    <row r="582" spans="1:5" s="21" customFormat="1" x14ac:dyDescent="0.25">
      <c r="A582" s="46">
        <v>2015</v>
      </c>
      <c r="B582" s="46">
        <v>11</v>
      </c>
      <c r="C582" s="48" t="s">
        <v>80</v>
      </c>
      <c r="D582" s="40">
        <v>61216</v>
      </c>
      <c r="E582" s="46" t="s">
        <v>34</v>
      </c>
    </row>
    <row r="583" spans="1:5" s="21" customFormat="1" x14ac:dyDescent="0.25">
      <c r="A583" s="46">
        <v>2015</v>
      </c>
      <c r="B583" s="46">
        <v>11</v>
      </c>
      <c r="C583" s="48" t="s">
        <v>80</v>
      </c>
      <c r="D583" s="40">
        <v>0</v>
      </c>
      <c r="E583" s="46" t="s">
        <v>35</v>
      </c>
    </row>
    <row r="584" spans="1:5" s="21" customFormat="1" x14ac:dyDescent="0.25">
      <c r="A584" s="46">
        <v>2015</v>
      </c>
      <c r="B584" s="46">
        <v>11</v>
      </c>
      <c r="C584" s="48" t="s">
        <v>57</v>
      </c>
      <c r="D584" s="54">
        <v>34482</v>
      </c>
      <c r="E584" s="46" t="s">
        <v>18</v>
      </c>
    </row>
    <row r="585" spans="1:5" s="21" customFormat="1" x14ac:dyDescent="0.25">
      <c r="A585" s="46">
        <v>2015</v>
      </c>
      <c r="B585" s="46">
        <v>11</v>
      </c>
      <c r="C585" s="48" t="s">
        <v>57</v>
      </c>
      <c r="D585" s="54">
        <v>34482</v>
      </c>
      <c r="E585" s="46" t="s">
        <v>34</v>
      </c>
    </row>
    <row r="586" spans="1:5" s="21" customFormat="1" x14ac:dyDescent="0.25">
      <c r="A586" s="46">
        <v>2015</v>
      </c>
      <c r="B586" s="46">
        <v>11</v>
      </c>
      <c r="C586" s="48" t="s">
        <v>57</v>
      </c>
      <c r="D586" s="40">
        <v>0</v>
      </c>
      <c r="E586" s="46" t="s">
        <v>35</v>
      </c>
    </row>
    <row r="587" spans="1:5" s="21" customFormat="1" x14ac:dyDescent="0.25">
      <c r="A587" s="46">
        <v>2015</v>
      </c>
      <c r="B587" s="46">
        <v>11</v>
      </c>
      <c r="C587" s="48" t="s">
        <v>68</v>
      </c>
      <c r="D587" s="40">
        <v>95698</v>
      </c>
      <c r="E587" s="46" t="s">
        <v>18</v>
      </c>
    </row>
    <row r="588" spans="1:5" s="21" customFormat="1" x14ac:dyDescent="0.25">
      <c r="A588" s="46">
        <v>2015</v>
      </c>
      <c r="B588" s="46">
        <v>11</v>
      </c>
      <c r="C588" s="48" t="s">
        <v>68</v>
      </c>
      <c r="D588" s="54">
        <v>95698</v>
      </c>
      <c r="E588" s="46" t="s">
        <v>34</v>
      </c>
    </row>
    <row r="589" spans="1:5" s="21" customFormat="1" x14ac:dyDescent="0.25">
      <c r="A589" s="46">
        <v>2015</v>
      </c>
      <c r="B589" s="46">
        <v>11</v>
      </c>
      <c r="C589" s="48" t="s">
        <v>68</v>
      </c>
      <c r="D589" s="40">
        <v>0</v>
      </c>
      <c r="E589" s="46" t="s">
        <v>35</v>
      </c>
    </row>
    <row r="590" spans="1:5" s="21" customFormat="1" x14ac:dyDescent="0.25">
      <c r="A590" s="46">
        <v>2015</v>
      </c>
      <c r="B590" s="46">
        <v>12</v>
      </c>
      <c r="C590" s="42" t="s">
        <v>13</v>
      </c>
      <c r="D590" s="40">
        <v>9380</v>
      </c>
      <c r="E590" s="46" t="s">
        <v>18</v>
      </c>
    </row>
    <row r="591" spans="1:5" s="21" customFormat="1" x14ac:dyDescent="0.25">
      <c r="A591" s="46">
        <v>2015</v>
      </c>
      <c r="B591" s="46">
        <v>12</v>
      </c>
      <c r="C591" s="42" t="s">
        <v>13</v>
      </c>
      <c r="D591" s="40">
        <v>9328</v>
      </c>
      <c r="E591" s="46" t="s">
        <v>34</v>
      </c>
    </row>
    <row r="592" spans="1:5" s="21" customFormat="1" x14ac:dyDescent="0.25">
      <c r="A592" s="46">
        <v>2015</v>
      </c>
      <c r="B592" s="46">
        <v>12</v>
      </c>
      <c r="C592" s="42" t="s">
        <v>13</v>
      </c>
      <c r="D592" s="40">
        <v>52</v>
      </c>
      <c r="E592" s="46" t="s">
        <v>35</v>
      </c>
    </row>
    <row r="593" spans="1:5" s="21" customFormat="1" x14ac:dyDescent="0.25">
      <c r="A593" s="46">
        <v>2015</v>
      </c>
      <c r="B593" s="46">
        <v>12</v>
      </c>
      <c r="C593" s="48" t="s">
        <v>83</v>
      </c>
      <c r="D593" s="40">
        <v>504</v>
      </c>
      <c r="E593" s="46" t="s">
        <v>18</v>
      </c>
    </row>
    <row r="594" spans="1:5" s="21" customFormat="1" x14ac:dyDescent="0.25">
      <c r="A594" s="46">
        <v>2015</v>
      </c>
      <c r="B594" s="46">
        <v>12</v>
      </c>
      <c r="C594" s="48" t="s">
        <v>83</v>
      </c>
      <c r="D594" s="40">
        <v>504</v>
      </c>
      <c r="E594" s="46" t="s">
        <v>34</v>
      </c>
    </row>
    <row r="595" spans="1:5" s="21" customFormat="1" x14ac:dyDescent="0.25">
      <c r="A595" s="46">
        <v>2015</v>
      </c>
      <c r="B595" s="46">
        <v>12</v>
      </c>
      <c r="C595" s="48" t="s">
        <v>83</v>
      </c>
      <c r="D595" s="40">
        <v>0</v>
      </c>
      <c r="E595" s="46" t="s">
        <v>35</v>
      </c>
    </row>
    <row r="596" spans="1:5" s="21" customFormat="1" x14ac:dyDescent="0.25">
      <c r="A596" s="46">
        <v>2015</v>
      </c>
      <c r="B596" s="46">
        <v>12</v>
      </c>
      <c r="C596" s="48" t="s">
        <v>36</v>
      </c>
      <c r="D596" s="40">
        <v>7624</v>
      </c>
      <c r="E596" s="46" t="s">
        <v>18</v>
      </c>
    </row>
    <row r="597" spans="1:5" s="21" customFormat="1" x14ac:dyDescent="0.25">
      <c r="A597" s="46">
        <v>2015</v>
      </c>
      <c r="B597" s="46">
        <v>12</v>
      </c>
      <c r="C597" s="48" t="s">
        <v>36</v>
      </c>
      <c r="D597" s="40">
        <v>7597</v>
      </c>
      <c r="E597" s="46" t="s">
        <v>34</v>
      </c>
    </row>
    <row r="598" spans="1:5" s="21" customFormat="1" x14ac:dyDescent="0.25">
      <c r="A598" s="46">
        <v>2015</v>
      </c>
      <c r="B598" s="46">
        <v>12</v>
      </c>
      <c r="C598" s="48" t="s">
        <v>36</v>
      </c>
      <c r="D598" s="40">
        <v>27</v>
      </c>
      <c r="E598" s="46" t="s">
        <v>35</v>
      </c>
    </row>
    <row r="599" spans="1:5" s="21" customFormat="1" x14ac:dyDescent="0.25">
      <c r="A599" s="46">
        <v>2015</v>
      </c>
      <c r="B599" s="46">
        <v>12</v>
      </c>
      <c r="C599" s="48" t="s">
        <v>4</v>
      </c>
      <c r="D599" s="40">
        <v>1707</v>
      </c>
      <c r="E599" s="46" t="s">
        <v>18</v>
      </c>
    </row>
    <row r="600" spans="1:5" s="21" customFormat="1" x14ac:dyDescent="0.25">
      <c r="A600" s="46">
        <v>2015</v>
      </c>
      <c r="B600" s="46">
        <v>12</v>
      </c>
      <c r="C600" s="48" t="s">
        <v>4</v>
      </c>
      <c r="D600" s="40">
        <v>1702</v>
      </c>
      <c r="E600" s="46" t="s">
        <v>34</v>
      </c>
    </row>
    <row r="601" spans="1:5" s="21" customFormat="1" x14ac:dyDescent="0.25">
      <c r="A601" s="46">
        <v>2015</v>
      </c>
      <c r="B601" s="46">
        <v>12</v>
      </c>
      <c r="C601" s="48" t="s">
        <v>4</v>
      </c>
      <c r="D601" s="40">
        <v>5</v>
      </c>
      <c r="E601" s="46" t="s">
        <v>35</v>
      </c>
    </row>
    <row r="602" spans="1:5" s="21" customFormat="1" x14ac:dyDescent="0.25">
      <c r="A602" s="46">
        <v>2015</v>
      </c>
      <c r="B602" s="46">
        <v>12</v>
      </c>
      <c r="C602" s="48" t="s">
        <v>66</v>
      </c>
      <c r="D602" s="40">
        <v>5383</v>
      </c>
      <c r="E602" s="46" t="s">
        <v>18</v>
      </c>
    </row>
    <row r="603" spans="1:5" s="21" customFormat="1" x14ac:dyDescent="0.25">
      <c r="A603" s="46">
        <v>2015</v>
      </c>
      <c r="B603" s="46">
        <v>12</v>
      </c>
      <c r="C603" s="48" t="s">
        <v>66</v>
      </c>
      <c r="D603" s="40">
        <v>5381</v>
      </c>
      <c r="E603" s="46" t="s">
        <v>34</v>
      </c>
    </row>
    <row r="604" spans="1:5" s="21" customFormat="1" x14ac:dyDescent="0.25">
      <c r="A604" s="46">
        <v>2015</v>
      </c>
      <c r="B604" s="46">
        <v>12</v>
      </c>
      <c r="C604" s="48" t="s">
        <v>66</v>
      </c>
      <c r="D604" s="40">
        <v>2</v>
      </c>
      <c r="E604" s="46" t="s">
        <v>35</v>
      </c>
    </row>
    <row r="605" spans="1:5" s="21" customFormat="1" x14ac:dyDescent="0.25">
      <c r="A605" s="46">
        <v>2015</v>
      </c>
      <c r="B605" s="46">
        <v>12</v>
      </c>
      <c r="C605" s="48" t="s">
        <v>84</v>
      </c>
      <c r="D605" s="40">
        <v>8439</v>
      </c>
      <c r="E605" s="46" t="s">
        <v>18</v>
      </c>
    </row>
    <row r="606" spans="1:5" s="21" customFormat="1" x14ac:dyDescent="0.25">
      <c r="A606" s="46">
        <v>2015</v>
      </c>
      <c r="B606" s="46">
        <v>12</v>
      </c>
      <c r="C606" s="48" t="s">
        <v>84</v>
      </c>
      <c r="D606" s="40">
        <v>8435</v>
      </c>
      <c r="E606" s="46" t="s">
        <v>34</v>
      </c>
    </row>
    <row r="607" spans="1:5" s="21" customFormat="1" x14ac:dyDescent="0.25">
      <c r="A607" s="46">
        <v>2015</v>
      </c>
      <c r="B607" s="46">
        <v>12</v>
      </c>
      <c r="C607" s="48" t="s">
        <v>84</v>
      </c>
      <c r="D607" s="40">
        <v>4</v>
      </c>
      <c r="E607" s="46" t="s">
        <v>35</v>
      </c>
    </row>
    <row r="608" spans="1:5" s="21" customFormat="1" x14ac:dyDescent="0.25">
      <c r="A608" s="46">
        <v>2015</v>
      </c>
      <c r="B608" s="46">
        <v>12</v>
      </c>
      <c r="C608" s="48" t="s">
        <v>76</v>
      </c>
      <c r="D608" s="40">
        <v>18674</v>
      </c>
      <c r="E608" s="46" t="s">
        <v>18</v>
      </c>
    </row>
    <row r="609" spans="1:5" s="21" customFormat="1" x14ac:dyDescent="0.25">
      <c r="A609" s="46">
        <v>2015</v>
      </c>
      <c r="B609" s="46">
        <v>12</v>
      </c>
      <c r="C609" s="48" t="s">
        <v>76</v>
      </c>
      <c r="D609" s="40">
        <v>18674</v>
      </c>
      <c r="E609" s="46" t="s">
        <v>34</v>
      </c>
    </row>
    <row r="610" spans="1:5" s="21" customFormat="1" x14ac:dyDescent="0.25">
      <c r="A610" s="46">
        <v>2015</v>
      </c>
      <c r="B610" s="46">
        <v>12</v>
      </c>
      <c r="C610" s="48" t="s">
        <v>76</v>
      </c>
      <c r="D610" s="40">
        <v>0</v>
      </c>
      <c r="E610" s="46" t="s">
        <v>35</v>
      </c>
    </row>
    <row r="611" spans="1:5" s="21" customFormat="1" x14ac:dyDescent="0.25">
      <c r="A611" s="46">
        <v>2015</v>
      </c>
      <c r="B611" s="46">
        <v>12</v>
      </c>
      <c r="C611" s="48" t="s">
        <v>16</v>
      </c>
      <c r="D611" s="40">
        <v>256496</v>
      </c>
      <c r="E611" s="46" t="s">
        <v>18</v>
      </c>
    </row>
    <row r="612" spans="1:5" s="21" customFormat="1" x14ac:dyDescent="0.25">
      <c r="A612" s="46">
        <v>2015</v>
      </c>
      <c r="B612" s="46">
        <v>12</v>
      </c>
      <c r="C612" s="48" t="s">
        <v>16</v>
      </c>
      <c r="D612" s="40">
        <v>256340</v>
      </c>
      <c r="E612" s="46" t="s">
        <v>34</v>
      </c>
    </row>
    <row r="613" spans="1:5" s="21" customFormat="1" x14ac:dyDescent="0.25">
      <c r="A613" s="46">
        <v>2015</v>
      </c>
      <c r="B613" s="46">
        <v>12</v>
      </c>
      <c r="C613" s="48" t="s">
        <v>16</v>
      </c>
      <c r="D613" s="40">
        <v>156</v>
      </c>
      <c r="E613" s="46" t="s">
        <v>35</v>
      </c>
    </row>
    <row r="614" spans="1:5" s="21" customFormat="1" x14ac:dyDescent="0.25">
      <c r="A614" s="46">
        <v>2015</v>
      </c>
      <c r="B614" s="46">
        <v>12</v>
      </c>
      <c r="C614" s="48" t="s">
        <v>67</v>
      </c>
      <c r="D614" s="40">
        <v>275170</v>
      </c>
      <c r="E614" s="46" t="s">
        <v>18</v>
      </c>
    </row>
    <row r="615" spans="1:5" s="21" customFormat="1" x14ac:dyDescent="0.25">
      <c r="A615" s="46">
        <v>2015</v>
      </c>
      <c r="B615" s="46">
        <v>12</v>
      </c>
      <c r="C615" s="48" t="s">
        <v>67</v>
      </c>
      <c r="D615" s="40">
        <v>275014</v>
      </c>
      <c r="E615" s="46" t="s">
        <v>34</v>
      </c>
    </row>
    <row r="616" spans="1:5" s="21" customFormat="1" x14ac:dyDescent="0.25">
      <c r="A616" s="46">
        <v>2015</v>
      </c>
      <c r="B616" s="46">
        <v>12</v>
      </c>
      <c r="C616" s="48" t="s">
        <v>67</v>
      </c>
      <c r="D616" s="40">
        <v>156</v>
      </c>
      <c r="E616" s="46" t="s">
        <v>35</v>
      </c>
    </row>
    <row r="617" spans="1:5" s="21" customFormat="1" x14ac:dyDescent="0.25">
      <c r="A617" s="46">
        <v>2015</v>
      </c>
      <c r="B617" s="46">
        <v>12</v>
      </c>
      <c r="C617" s="48" t="s">
        <v>80</v>
      </c>
      <c r="D617" s="40">
        <v>61855</v>
      </c>
      <c r="E617" s="46" t="s">
        <v>18</v>
      </c>
    </row>
    <row r="618" spans="1:5" s="21" customFormat="1" x14ac:dyDescent="0.25">
      <c r="A618" s="46">
        <v>2015</v>
      </c>
      <c r="B618" s="46">
        <v>12</v>
      </c>
      <c r="C618" s="48" t="s">
        <v>80</v>
      </c>
      <c r="D618" s="40">
        <v>61855</v>
      </c>
      <c r="E618" s="46" t="s">
        <v>34</v>
      </c>
    </row>
    <row r="619" spans="1:5" s="21" customFormat="1" x14ac:dyDescent="0.25">
      <c r="A619" s="46">
        <v>2015</v>
      </c>
      <c r="B619" s="46">
        <v>12</v>
      </c>
      <c r="C619" s="48" t="s">
        <v>80</v>
      </c>
      <c r="D619" s="40">
        <v>0</v>
      </c>
      <c r="E619" s="46" t="s">
        <v>35</v>
      </c>
    </row>
    <row r="620" spans="1:5" s="21" customFormat="1" x14ac:dyDescent="0.25">
      <c r="A620" s="46">
        <v>2015</v>
      </c>
      <c r="B620" s="46">
        <v>12</v>
      </c>
      <c r="C620" s="48" t="s">
        <v>57</v>
      </c>
      <c r="D620" s="54">
        <v>32581</v>
      </c>
      <c r="E620" s="46" t="s">
        <v>18</v>
      </c>
    </row>
    <row r="621" spans="1:5" s="21" customFormat="1" x14ac:dyDescent="0.25">
      <c r="A621" s="46">
        <v>2015</v>
      </c>
      <c r="B621" s="46">
        <v>12</v>
      </c>
      <c r="C621" s="48" t="s">
        <v>57</v>
      </c>
      <c r="D621" s="54">
        <v>32581</v>
      </c>
      <c r="E621" s="46" t="s">
        <v>34</v>
      </c>
    </row>
    <row r="622" spans="1:5" s="21" customFormat="1" x14ac:dyDescent="0.25">
      <c r="A622" s="46">
        <v>2015</v>
      </c>
      <c r="B622" s="46">
        <v>12</v>
      </c>
      <c r="C622" s="48" t="s">
        <v>57</v>
      </c>
      <c r="D622" s="40">
        <v>0</v>
      </c>
      <c r="E622" s="46" t="s">
        <v>35</v>
      </c>
    </row>
    <row r="623" spans="1:5" s="21" customFormat="1" x14ac:dyDescent="0.25">
      <c r="A623" s="46">
        <v>2015</v>
      </c>
      <c r="B623" s="46">
        <v>12</v>
      </c>
      <c r="C623" s="48" t="s">
        <v>68</v>
      </c>
      <c r="D623" s="40">
        <v>94436</v>
      </c>
      <c r="E623" s="46" t="s">
        <v>18</v>
      </c>
    </row>
    <row r="624" spans="1:5" s="21" customFormat="1" x14ac:dyDescent="0.25">
      <c r="A624" s="46">
        <v>2015</v>
      </c>
      <c r="B624" s="46">
        <v>12</v>
      </c>
      <c r="C624" s="48" t="s">
        <v>68</v>
      </c>
      <c r="D624" s="54">
        <v>94436</v>
      </c>
      <c r="E624" s="46" t="s">
        <v>34</v>
      </c>
    </row>
    <row r="625" spans="1:5" s="21" customFormat="1" x14ac:dyDescent="0.25">
      <c r="A625" s="46">
        <v>2015</v>
      </c>
      <c r="B625" s="46">
        <v>12</v>
      </c>
      <c r="C625" s="48" t="s">
        <v>68</v>
      </c>
      <c r="D625" s="40">
        <v>0</v>
      </c>
      <c r="E625" s="46" t="s">
        <v>35</v>
      </c>
    </row>
    <row r="626" spans="1:5" s="21" customFormat="1" x14ac:dyDescent="0.25">
      <c r="A626" s="46">
        <v>2016</v>
      </c>
      <c r="B626" s="46">
        <v>1</v>
      </c>
      <c r="C626" s="48" t="s">
        <v>16</v>
      </c>
      <c r="D626" s="40">
        <v>257816</v>
      </c>
      <c r="E626" s="46" t="s">
        <v>18</v>
      </c>
    </row>
    <row r="627" spans="1:5" s="21" customFormat="1" x14ac:dyDescent="0.25">
      <c r="A627" s="46">
        <v>2016</v>
      </c>
      <c r="B627" s="46">
        <v>1</v>
      </c>
      <c r="C627" s="48" t="s">
        <v>16</v>
      </c>
      <c r="D627" s="40">
        <v>257658</v>
      </c>
      <c r="E627" s="46" t="s">
        <v>34</v>
      </c>
    </row>
    <row r="628" spans="1:5" s="21" customFormat="1" x14ac:dyDescent="0.25">
      <c r="A628" s="46">
        <v>2016</v>
      </c>
      <c r="B628" s="46">
        <v>1</v>
      </c>
      <c r="C628" s="48" t="s">
        <v>16</v>
      </c>
      <c r="D628" s="40">
        <v>158</v>
      </c>
      <c r="E628" s="46" t="s">
        <v>35</v>
      </c>
    </row>
    <row r="629" spans="1:5" s="21" customFormat="1" x14ac:dyDescent="0.25">
      <c r="A629" s="46">
        <v>2016</v>
      </c>
      <c r="B629" s="46">
        <v>1</v>
      </c>
      <c r="C629" s="48" t="s">
        <v>67</v>
      </c>
      <c r="D629" s="40">
        <v>276407</v>
      </c>
      <c r="E629" s="46" t="s">
        <v>18</v>
      </c>
    </row>
    <row r="630" spans="1:5" s="21" customFormat="1" x14ac:dyDescent="0.25">
      <c r="A630" s="46">
        <v>2016</v>
      </c>
      <c r="B630" s="46">
        <v>1</v>
      </c>
      <c r="C630" s="48" t="s">
        <v>67</v>
      </c>
      <c r="D630" s="40">
        <v>276249</v>
      </c>
      <c r="E630" s="46" t="s">
        <v>34</v>
      </c>
    </row>
    <row r="631" spans="1:5" s="21" customFormat="1" x14ac:dyDescent="0.25">
      <c r="A631" s="46">
        <v>2016</v>
      </c>
      <c r="B631" s="46">
        <v>1</v>
      </c>
      <c r="C631" s="48" t="s">
        <v>67</v>
      </c>
      <c r="D631" s="40">
        <v>158</v>
      </c>
      <c r="E631" s="46" t="s">
        <v>35</v>
      </c>
    </row>
    <row r="632" spans="1:5" s="21" customFormat="1" x14ac:dyDescent="0.25">
      <c r="A632" s="46">
        <v>2016</v>
      </c>
      <c r="B632" s="46">
        <v>1</v>
      </c>
      <c r="C632" s="48" t="s">
        <v>80</v>
      </c>
      <c r="D632" s="40">
        <v>62560</v>
      </c>
      <c r="E632" s="46" t="s">
        <v>18</v>
      </c>
    </row>
    <row r="633" spans="1:5" s="21" customFormat="1" x14ac:dyDescent="0.25">
      <c r="A633" s="46">
        <v>2016</v>
      </c>
      <c r="B633" s="46">
        <v>1</v>
      </c>
      <c r="C633" s="48" t="s">
        <v>80</v>
      </c>
      <c r="D633" s="40">
        <v>62560</v>
      </c>
      <c r="E633" s="46" t="s">
        <v>34</v>
      </c>
    </row>
    <row r="634" spans="1:5" s="21" customFormat="1" x14ac:dyDescent="0.25">
      <c r="A634" s="46">
        <v>2016</v>
      </c>
      <c r="B634" s="46">
        <v>1</v>
      </c>
      <c r="C634" s="48" t="s">
        <v>80</v>
      </c>
      <c r="D634" s="40">
        <v>0</v>
      </c>
      <c r="E634" s="46" t="s">
        <v>35</v>
      </c>
    </row>
    <row r="635" spans="1:5" s="21" customFormat="1" x14ac:dyDescent="0.25">
      <c r="A635" s="46">
        <v>2016</v>
      </c>
      <c r="B635" s="46">
        <v>1</v>
      </c>
      <c r="C635" s="48" t="s">
        <v>68</v>
      </c>
      <c r="D635" s="40">
        <v>93765</v>
      </c>
      <c r="E635" s="46" t="s">
        <v>18</v>
      </c>
    </row>
    <row r="636" spans="1:5" s="21" customFormat="1" x14ac:dyDescent="0.25">
      <c r="A636" s="46">
        <v>2016</v>
      </c>
      <c r="B636" s="46">
        <v>1</v>
      </c>
      <c r="C636" s="48" t="s">
        <v>68</v>
      </c>
      <c r="D636" s="40">
        <v>93765</v>
      </c>
      <c r="E636" s="46" t="s">
        <v>34</v>
      </c>
    </row>
    <row r="637" spans="1:5" s="21" customFormat="1" x14ac:dyDescent="0.25">
      <c r="A637" s="46">
        <v>2016</v>
      </c>
      <c r="B637" s="46">
        <v>1</v>
      </c>
      <c r="C637" s="48" t="s">
        <v>68</v>
      </c>
      <c r="D637" s="40">
        <v>0</v>
      </c>
      <c r="E637" s="46" t="s">
        <v>35</v>
      </c>
    </row>
    <row r="638" spans="1:5" s="21" customFormat="1" x14ac:dyDescent="0.25">
      <c r="A638" s="41">
        <v>2016</v>
      </c>
      <c r="B638" s="41">
        <v>1</v>
      </c>
      <c r="C638" s="42" t="s">
        <v>13</v>
      </c>
      <c r="D638" s="40">
        <v>6861</v>
      </c>
      <c r="E638" s="41" t="s">
        <v>18</v>
      </c>
    </row>
    <row r="639" spans="1:5" s="21" customFormat="1" x14ac:dyDescent="0.25">
      <c r="A639" s="41">
        <v>2016</v>
      </c>
      <c r="B639" s="41">
        <v>1</v>
      </c>
      <c r="C639" s="42" t="s">
        <v>13</v>
      </c>
      <c r="D639" s="43">
        <v>6859</v>
      </c>
      <c r="E639" s="41" t="s">
        <v>34</v>
      </c>
    </row>
    <row r="640" spans="1:5" s="21" customFormat="1" x14ac:dyDescent="0.25">
      <c r="A640" s="41">
        <v>2016</v>
      </c>
      <c r="B640" s="41">
        <v>1</v>
      </c>
      <c r="C640" s="42" t="s">
        <v>13</v>
      </c>
      <c r="D640" s="45">
        <v>2</v>
      </c>
      <c r="E640" s="41" t="s">
        <v>35</v>
      </c>
    </row>
    <row r="641" spans="1:5" s="21" customFormat="1" x14ac:dyDescent="0.25">
      <c r="A641" s="41">
        <v>2016</v>
      </c>
      <c r="B641" s="41">
        <v>1</v>
      </c>
      <c r="C641" s="42" t="s">
        <v>83</v>
      </c>
      <c r="D641" s="40">
        <v>173</v>
      </c>
      <c r="E641" s="41" t="s">
        <v>18</v>
      </c>
    </row>
    <row r="642" spans="1:5" s="21" customFormat="1" x14ac:dyDescent="0.25">
      <c r="A642" s="41">
        <v>2016</v>
      </c>
      <c r="B642" s="41">
        <v>1</v>
      </c>
      <c r="C642" s="42" t="s">
        <v>83</v>
      </c>
      <c r="D642" s="43">
        <v>173</v>
      </c>
      <c r="E642" s="41" t="s">
        <v>34</v>
      </c>
    </row>
    <row r="643" spans="1:5" s="21" customFormat="1" x14ac:dyDescent="0.25">
      <c r="A643" s="41">
        <v>2016</v>
      </c>
      <c r="B643" s="41">
        <v>1</v>
      </c>
      <c r="C643" s="42" t="s">
        <v>83</v>
      </c>
      <c r="D643" s="40">
        <v>0</v>
      </c>
      <c r="E643" s="41" t="s">
        <v>35</v>
      </c>
    </row>
    <row r="644" spans="1:5" s="21" customFormat="1" x14ac:dyDescent="0.25">
      <c r="A644" s="46">
        <v>2016</v>
      </c>
      <c r="B644" s="46">
        <v>1</v>
      </c>
      <c r="C644" s="48" t="s">
        <v>36</v>
      </c>
      <c r="D644" s="40">
        <v>5774</v>
      </c>
      <c r="E644" s="46" t="s">
        <v>18</v>
      </c>
    </row>
    <row r="645" spans="1:5" s="21" customFormat="1" x14ac:dyDescent="0.25">
      <c r="A645" s="46">
        <v>2016</v>
      </c>
      <c r="B645" s="46">
        <v>1</v>
      </c>
      <c r="C645" s="48" t="s">
        <v>36</v>
      </c>
      <c r="D645" s="40">
        <v>5770</v>
      </c>
      <c r="E645" s="46" t="s">
        <v>34</v>
      </c>
    </row>
    <row r="646" spans="1:5" s="21" customFormat="1" x14ac:dyDescent="0.25">
      <c r="A646" s="46">
        <v>2016</v>
      </c>
      <c r="B646" s="46">
        <v>1</v>
      </c>
      <c r="C646" s="48" t="s">
        <v>36</v>
      </c>
      <c r="D646" s="40">
        <v>4</v>
      </c>
      <c r="E646" s="46" t="s">
        <v>35</v>
      </c>
    </row>
    <row r="647" spans="1:5" s="21" customFormat="1" x14ac:dyDescent="0.25">
      <c r="A647" s="46">
        <v>2016</v>
      </c>
      <c r="B647" s="46">
        <v>1</v>
      </c>
      <c r="C647" s="48" t="s">
        <v>4</v>
      </c>
      <c r="D647" s="40">
        <v>551</v>
      </c>
      <c r="E647" s="46" t="s">
        <v>18</v>
      </c>
    </row>
    <row r="648" spans="1:5" s="21" customFormat="1" x14ac:dyDescent="0.25">
      <c r="A648" s="46">
        <v>2016</v>
      </c>
      <c r="B648" s="46">
        <v>1</v>
      </c>
      <c r="C648" s="48" t="s">
        <v>4</v>
      </c>
      <c r="D648" s="40">
        <v>551</v>
      </c>
      <c r="E648" s="46" t="s">
        <v>34</v>
      </c>
    </row>
    <row r="649" spans="1:5" s="21" customFormat="1" x14ac:dyDescent="0.25">
      <c r="A649" s="46">
        <v>2016</v>
      </c>
      <c r="B649" s="46">
        <v>1</v>
      </c>
      <c r="C649" s="48" t="s">
        <v>4</v>
      </c>
      <c r="D649" s="40">
        <v>0</v>
      </c>
      <c r="E649" s="46" t="s">
        <v>35</v>
      </c>
    </row>
    <row r="650" spans="1:5" s="21" customFormat="1" x14ac:dyDescent="0.25">
      <c r="A650" s="46">
        <v>2016</v>
      </c>
      <c r="B650" s="46">
        <v>1</v>
      </c>
      <c r="C650" s="48" t="s">
        <v>66</v>
      </c>
      <c r="D650" s="40">
        <v>2285</v>
      </c>
      <c r="E650" s="46" t="s">
        <v>18</v>
      </c>
    </row>
    <row r="651" spans="1:5" s="21" customFormat="1" x14ac:dyDescent="0.25">
      <c r="A651" s="46">
        <v>2016</v>
      </c>
      <c r="B651" s="46">
        <v>1</v>
      </c>
      <c r="C651" s="48" t="s">
        <v>66</v>
      </c>
      <c r="D651" s="40">
        <v>2285</v>
      </c>
      <c r="E651" s="46" t="s">
        <v>34</v>
      </c>
    </row>
    <row r="652" spans="1:5" s="21" customFormat="1" x14ac:dyDescent="0.25">
      <c r="A652" s="46">
        <v>2016</v>
      </c>
      <c r="B652" s="46">
        <v>1</v>
      </c>
      <c r="C652" s="48" t="s">
        <v>66</v>
      </c>
      <c r="D652" s="40">
        <v>0</v>
      </c>
      <c r="E652" s="46" t="s">
        <v>35</v>
      </c>
    </row>
    <row r="653" spans="1:5" s="21" customFormat="1" x14ac:dyDescent="0.25">
      <c r="A653" s="46">
        <v>2016</v>
      </c>
      <c r="B653" s="46">
        <v>1</v>
      </c>
      <c r="C653" s="48" t="s">
        <v>84</v>
      </c>
      <c r="D653" s="40">
        <v>3886</v>
      </c>
      <c r="E653" s="46" t="s">
        <v>18</v>
      </c>
    </row>
    <row r="654" spans="1:5" s="21" customFormat="1" x14ac:dyDescent="0.25">
      <c r="A654" s="46">
        <v>2016</v>
      </c>
      <c r="B654" s="46">
        <v>1</v>
      </c>
      <c r="C654" s="48" t="s">
        <v>84</v>
      </c>
      <c r="D654" s="40">
        <v>3886</v>
      </c>
      <c r="E654" s="46" t="s">
        <v>34</v>
      </c>
    </row>
    <row r="655" spans="1:5" s="21" customFormat="1" x14ac:dyDescent="0.25">
      <c r="A655" s="46">
        <v>2016</v>
      </c>
      <c r="B655" s="46">
        <v>1</v>
      </c>
      <c r="C655" s="48" t="s">
        <v>84</v>
      </c>
      <c r="D655" s="40">
        <v>0</v>
      </c>
      <c r="E655" s="46" t="s">
        <v>35</v>
      </c>
    </row>
    <row r="656" spans="1:5" s="21" customFormat="1" x14ac:dyDescent="0.25">
      <c r="A656" s="46">
        <v>2016</v>
      </c>
      <c r="B656" s="46">
        <v>1</v>
      </c>
      <c r="C656" s="48" t="s">
        <v>76</v>
      </c>
      <c r="D656" s="40">
        <v>18591</v>
      </c>
      <c r="E656" s="46" t="s">
        <v>18</v>
      </c>
    </row>
    <row r="657" spans="1:5" s="21" customFormat="1" x14ac:dyDescent="0.25">
      <c r="A657" s="46">
        <v>2016</v>
      </c>
      <c r="B657" s="46">
        <v>1</v>
      </c>
      <c r="C657" s="48" t="s">
        <v>76</v>
      </c>
      <c r="D657" s="40">
        <v>18591</v>
      </c>
      <c r="E657" s="46" t="s">
        <v>34</v>
      </c>
    </row>
    <row r="658" spans="1:5" s="21" customFormat="1" x14ac:dyDescent="0.25">
      <c r="A658" s="46">
        <v>2016</v>
      </c>
      <c r="B658" s="46">
        <v>1</v>
      </c>
      <c r="C658" s="48" t="s">
        <v>76</v>
      </c>
      <c r="D658" s="40">
        <v>0</v>
      </c>
      <c r="E658" s="46" t="s">
        <v>35</v>
      </c>
    </row>
    <row r="659" spans="1:5" s="21" customFormat="1" x14ac:dyDescent="0.25">
      <c r="A659" s="46">
        <v>2016</v>
      </c>
      <c r="B659" s="46">
        <v>2</v>
      </c>
      <c r="C659" s="48" t="s">
        <v>16</v>
      </c>
      <c r="D659" s="40">
        <v>254507</v>
      </c>
      <c r="E659" s="46" t="s">
        <v>18</v>
      </c>
    </row>
    <row r="660" spans="1:5" s="21" customFormat="1" x14ac:dyDescent="0.25">
      <c r="A660" s="46">
        <v>2016</v>
      </c>
      <c r="B660" s="46">
        <v>2</v>
      </c>
      <c r="C660" s="48" t="s">
        <v>16</v>
      </c>
      <c r="D660" s="40">
        <v>254144</v>
      </c>
      <c r="E660" s="46" t="s">
        <v>34</v>
      </c>
    </row>
    <row r="661" spans="1:5" s="21" customFormat="1" x14ac:dyDescent="0.25">
      <c r="A661" s="46">
        <v>2016</v>
      </c>
      <c r="B661" s="46">
        <v>2</v>
      </c>
      <c r="C661" s="48" t="s">
        <v>16</v>
      </c>
      <c r="D661" s="40">
        <v>363</v>
      </c>
      <c r="E661" s="46" t="s">
        <v>35</v>
      </c>
    </row>
    <row r="662" spans="1:5" s="21" customFormat="1" x14ac:dyDescent="0.25">
      <c r="A662" s="46">
        <v>2016</v>
      </c>
      <c r="B662" s="46">
        <v>2</v>
      </c>
      <c r="C662" s="48" t="s">
        <v>67</v>
      </c>
      <c r="D662" s="40">
        <v>273302</v>
      </c>
      <c r="E662" s="46" t="s">
        <v>18</v>
      </c>
    </row>
    <row r="663" spans="1:5" s="21" customFormat="1" x14ac:dyDescent="0.25">
      <c r="A663" s="46">
        <v>2016</v>
      </c>
      <c r="B663" s="46">
        <v>2</v>
      </c>
      <c r="C663" s="48" t="s">
        <v>67</v>
      </c>
      <c r="D663" s="40">
        <v>272939</v>
      </c>
      <c r="E663" s="46" t="s">
        <v>34</v>
      </c>
    </row>
    <row r="664" spans="1:5" s="21" customFormat="1" x14ac:dyDescent="0.25">
      <c r="A664" s="46">
        <v>2016</v>
      </c>
      <c r="B664" s="46">
        <v>2</v>
      </c>
      <c r="C664" s="48" t="s">
        <v>67</v>
      </c>
      <c r="D664" s="40">
        <v>363</v>
      </c>
      <c r="E664" s="46" t="s">
        <v>35</v>
      </c>
    </row>
    <row r="665" spans="1:5" s="21" customFormat="1" x14ac:dyDescent="0.25">
      <c r="A665" s="46">
        <v>2016</v>
      </c>
      <c r="B665" s="46">
        <v>2</v>
      </c>
      <c r="C665" s="48" t="s">
        <v>80</v>
      </c>
      <c r="D665" s="40">
        <v>63096</v>
      </c>
      <c r="E665" s="46" t="s">
        <v>18</v>
      </c>
    </row>
    <row r="666" spans="1:5" s="21" customFormat="1" x14ac:dyDescent="0.25">
      <c r="A666" s="46">
        <v>2016</v>
      </c>
      <c r="B666" s="46">
        <v>2</v>
      </c>
      <c r="C666" s="48" t="s">
        <v>80</v>
      </c>
      <c r="D666" s="40">
        <v>63096</v>
      </c>
      <c r="E666" s="46" t="s">
        <v>34</v>
      </c>
    </row>
    <row r="667" spans="1:5" s="21" customFormat="1" x14ac:dyDescent="0.25">
      <c r="A667" s="46">
        <v>2016</v>
      </c>
      <c r="B667" s="46">
        <v>2</v>
      </c>
      <c r="C667" s="48" t="s">
        <v>80</v>
      </c>
      <c r="D667" s="40">
        <v>0</v>
      </c>
      <c r="E667" s="46" t="s">
        <v>35</v>
      </c>
    </row>
    <row r="668" spans="1:5" s="21" customFormat="1" x14ac:dyDescent="0.25">
      <c r="A668" s="46">
        <v>2016</v>
      </c>
      <c r="B668" s="46">
        <v>2</v>
      </c>
      <c r="C668" s="48" t="s">
        <v>68</v>
      </c>
      <c r="D668" s="40">
        <v>91334</v>
      </c>
      <c r="E668" s="46" t="s">
        <v>18</v>
      </c>
    </row>
    <row r="669" spans="1:5" s="21" customFormat="1" x14ac:dyDescent="0.25">
      <c r="A669" s="46">
        <v>2016</v>
      </c>
      <c r="B669" s="46">
        <v>2</v>
      </c>
      <c r="C669" s="48" t="s">
        <v>68</v>
      </c>
      <c r="D669" s="40">
        <v>91334</v>
      </c>
      <c r="E669" s="46" t="s">
        <v>34</v>
      </c>
    </row>
    <row r="670" spans="1:5" s="21" customFormat="1" x14ac:dyDescent="0.25">
      <c r="A670" s="46">
        <v>2016</v>
      </c>
      <c r="B670" s="46">
        <v>2</v>
      </c>
      <c r="C670" s="48" t="s">
        <v>68</v>
      </c>
      <c r="D670" s="40">
        <v>0</v>
      </c>
      <c r="E670" s="46" t="s">
        <v>35</v>
      </c>
    </row>
    <row r="671" spans="1:5" s="21" customFormat="1" x14ac:dyDescent="0.25">
      <c r="A671" s="41">
        <v>2016</v>
      </c>
      <c r="B671" s="41">
        <v>2</v>
      </c>
      <c r="C671" s="42" t="s">
        <v>13</v>
      </c>
      <c r="D671" s="40">
        <v>10303</v>
      </c>
      <c r="E671" s="41" t="s">
        <v>18</v>
      </c>
    </row>
    <row r="672" spans="1:5" s="21" customFormat="1" x14ac:dyDescent="0.25">
      <c r="A672" s="41">
        <v>2016</v>
      </c>
      <c r="B672" s="41">
        <v>2</v>
      </c>
      <c r="C672" s="42" t="s">
        <v>13</v>
      </c>
      <c r="D672" s="43">
        <v>10088</v>
      </c>
      <c r="E672" s="41" t="s">
        <v>34</v>
      </c>
    </row>
    <row r="673" spans="1:5" s="21" customFormat="1" x14ac:dyDescent="0.25">
      <c r="A673" s="41">
        <v>2016</v>
      </c>
      <c r="B673" s="41">
        <v>2</v>
      </c>
      <c r="C673" s="42" t="s">
        <v>13</v>
      </c>
      <c r="D673" s="45">
        <v>215</v>
      </c>
      <c r="E673" s="41" t="s">
        <v>35</v>
      </c>
    </row>
    <row r="674" spans="1:5" s="21" customFormat="1" x14ac:dyDescent="0.25">
      <c r="A674" s="41">
        <v>2016</v>
      </c>
      <c r="B674" s="41">
        <v>2</v>
      </c>
      <c r="C674" s="42" t="s">
        <v>83</v>
      </c>
      <c r="D674" s="40">
        <v>192</v>
      </c>
      <c r="E674" s="41" t="s">
        <v>18</v>
      </c>
    </row>
    <row r="675" spans="1:5" s="21" customFormat="1" x14ac:dyDescent="0.25">
      <c r="A675" s="41">
        <v>2016</v>
      </c>
      <c r="B675" s="41">
        <v>2</v>
      </c>
      <c r="C675" s="42" t="s">
        <v>83</v>
      </c>
      <c r="D675" s="43">
        <v>190</v>
      </c>
      <c r="E675" s="41" t="s">
        <v>34</v>
      </c>
    </row>
    <row r="676" spans="1:5" s="21" customFormat="1" x14ac:dyDescent="0.25">
      <c r="A676" s="41">
        <v>2016</v>
      </c>
      <c r="B676" s="41">
        <v>2</v>
      </c>
      <c r="C676" s="42" t="s">
        <v>83</v>
      </c>
      <c r="D676" s="40">
        <v>2</v>
      </c>
      <c r="E676" s="41" t="s">
        <v>35</v>
      </c>
    </row>
    <row r="677" spans="1:5" s="21" customFormat="1" x14ac:dyDescent="0.25">
      <c r="A677" s="46">
        <v>2016</v>
      </c>
      <c r="B677" s="46">
        <v>2</v>
      </c>
      <c r="C677" s="48" t="s">
        <v>36</v>
      </c>
      <c r="D677" s="40">
        <v>10896</v>
      </c>
      <c r="E677" s="46" t="s">
        <v>18</v>
      </c>
    </row>
    <row r="678" spans="1:5" s="21" customFormat="1" x14ac:dyDescent="0.25">
      <c r="A678" s="46">
        <v>2016</v>
      </c>
      <c r="B678" s="46">
        <v>2</v>
      </c>
      <c r="C678" s="48" t="s">
        <v>36</v>
      </c>
      <c r="D678" s="40">
        <v>10881</v>
      </c>
      <c r="E678" s="46" t="s">
        <v>34</v>
      </c>
    </row>
    <row r="679" spans="1:5" s="21" customFormat="1" x14ac:dyDescent="0.25">
      <c r="A679" s="46">
        <v>2016</v>
      </c>
      <c r="B679" s="46">
        <v>2</v>
      </c>
      <c r="C679" s="48" t="s">
        <v>36</v>
      </c>
      <c r="D679" s="40">
        <v>15</v>
      </c>
      <c r="E679" s="46" t="s">
        <v>35</v>
      </c>
    </row>
    <row r="680" spans="1:5" s="21" customFormat="1" x14ac:dyDescent="0.25">
      <c r="A680" s="46">
        <v>2016</v>
      </c>
      <c r="B680" s="46">
        <v>2</v>
      </c>
      <c r="C680" s="48" t="s">
        <v>4</v>
      </c>
      <c r="D680" s="40">
        <v>2349</v>
      </c>
      <c r="E680" s="46" t="s">
        <v>18</v>
      </c>
    </row>
    <row r="681" spans="1:5" s="21" customFormat="1" x14ac:dyDescent="0.25">
      <c r="A681" s="46">
        <v>2016</v>
      </c>
      <c r="B681" s="46">
        <v>2</v>
      </c>
      <c r="C681" s="48" t="s">
        <v>4</v>
      </c>
      <c r="D681" s="40">
        <v>2349</v>
      </c>
      <c r="E681" s="46" t="s">
        <v>34</v>
      </c>
    </row>
    <row r="682" spans="1:5" s="21" customFormat="1" x14ac:dyDescent="0.25">
      <c r="A682" s="46">
        <v>2016</v>
      </c>
      <c r="B682" s="46">
        <v>2</v>
      </c>
      <c r="C682" s="48" t="s">
        <v>4</v>
      </c>
      <c r="D682" s="40">
        <v>0</v>
      </c>
      <c r="E682" s="46" t="s">
        <v>35</v>
      </c>
    </row>
    <row r="683" spans="1:5" s="21" customFormat="1" x14ac:dyDescent="0.25">
      <c r="A683" s="46">
        <v>2016</v>
      </c>
      <c r="B683" s="46">
        <v>2</v>
      </c>
      <c r="C683" s="48" t="s">
        <v>66</v>
      </c>
      <c r="D683" s="40">
        <v>7921</v>
      </c>
      <c r="E683" s="46" t="s">
        <v>18</v>
      </c>
    </row>
    <row r="684" spans="1:5" s="21" customFormat="1" x14ac:dyDescent="0.25">
      <c r="A684" s="46">
        <v>2016</v>
      </c>
      <c r="B684" s="46">
        <v>2</v>
      </c>
      <c r="C684" s="48" t="s">
        <v>66</v>
      </c>
      <c r="D684" s="40">
        <v>7920</v>
      </c>
      <c r="E684" s="46" t="s">
        <v>34</v>
      </c>
    </row>
    <row r="685" spans="1:5" s="21" customFormat="1" x14ac:dyDescent="0.25">
      <c r="A685" s="46">
        <v>2016</v>
      </c>
      <c r="B685" s="46">
        <v>2</v>
      </c>
      <c r="C685" s="48" t="s">
        <v>66</v>
      </c>
      <c r="D685" s="40">
        <v>1</v>
      </c>
      <c r="E685" s="46" t="s">
        <v>35</v>
      </c>
    </row>
    <row r="686" spans="1:5" s="21" customFormat="1" x14ac:dyDescent="0.25">
      <c r="A686" s="46">
        <v>2016</v>
      </c>
      <c r="B686" s="46">
        <v>2</v>
      </c>
      <c r="C686" s="48" t="s">
        <v>84</v>
      </c>
      <c r="D686" s="40">
        <v>11447</v>
      </c>
      <c r="E686" s="46" t="s">
        <v>18</v>
      </c>
    </row>
    <row r="687" spans="1:5" s="21" customFormat="1" x14ac:dyDescent="0.25">
      <c r="A687" s="46">
        <v>2016</v>
      </c>
      <c r="B687" s="46">
        <v>2</v>
      </c>
      <c r="C687" s="48" t="s">
        <v>84</v>
      </c>
      <c r="D687" s="40">
        <v>11442</v>
      </c>
      <c r="E687" s="46" t="s">
        <v>34</v>
      </c>
    </row>
    <row r="688" spans="1:5" s="21" customFormat="1" x14ac:dyDescent="0.25">
      <c r="A688" s="46">
        <v>2016</v>
      </c>
      <c r="B688" s="46">
        <v>2</v>
      </c>
      <c r="C688" s="48" t="s">
        <v>84</v>
      </c>
      <c r="D688" s="40">
        <v>5</v>
      </c>
      <c r="E688" s="46" t="s">
        <v>35</v>
      </c>
    </row>
    <row r="689" spans="1:5" s="21" customFormat="1" x14ac:dyDescent="0.25">
      <c r="A689" s="46">
        <v>2016</v>
      </c>
      <c r="B689" s="46">
        <v>2</v>
      </c>
      <c r="C689" s="48" t="s">
        <v>76</v>
      </c>
      <c r="D689" s="40">
        <v>18795</v>
      </c>
      <c r="E689" s="46" t="s">
        <v>18</v>
      </c>
    </row>
    <row r="690" spans="1:5" s="21" customFormat="1" x14ac:dyDescent="0.25">
      <c r="A690" s="46">
        <v>2016</v>
      </c>
      <c r="B690" s="46">
        <v>2</v>
      </c>
      <c r="C690" s="48" t="s">
        <v>76</v>
      </c>
      <c r="D690" s="40">
        <v>18795</v>
      </c>
      <c r="E690" s="46" t="s">
        <v>34</v>
      </c>
    </row>
    <row r="691" spans="1:5" s="21" customFormat="1" x14ac:dyDescent="0.25">
      <c r="A691" s="46">
        <v>2016</v>
      </c>
      <c r="B691" s="46">
        <v>2</v>
      </c>
      <c r="C691" s="48" t="s">
        <v>76</v>
      </c>
      <c r="D691" s="40">
        <v>0</v>
      </c>
      <c r="E691" s="46" t="s">
        <v>35</v>
      </c>
    </row>
    <row r="692" spans="1:5" s="21" customFormat="1" x14ac:dyDescent="0.25">
      <c r="A692" s="46">
        <v>2016</v>
      </c>
      <c r="B692" s="46">
        <v>3</v>
      </c>
      <c r="C692" s="48" t="s">
        <v>16</v>
      </c>
      <c r="D692" s="40">
        <v>250185</v>
      </c>
      <c r="E692" s="46" t="s">
        <v>18</v>
      </c>
    </row>
    <row r="693" spans="1:5" s="21" customFormat="1" x14ac:dyDescent="0.25">
      <c r="A693" s="46">
        <v>2016</v>
      </c>
      <c r="B693" s="46">
        <v>3</v>
      </c>
      <c r="C693" s="48" t="s">
        <v>16</v>
      </c>
      <c r="D693" s="40">
        <v>249307</v>
      </c>
      <c r="E693" s="46" t="s">
        <v>34</v>
      </c>
    </row>
    <row r="694" spans="1:5" s="21" customFormat="1" x14ac:dyDescent="0.25">
      <c r="A694" s="46">
        <v>2016</v>
      </c>
      <c r="B694" s="46">
        <v>3</v>
      </c>
      <c r="C694" s="48" t="s">
        <v>16</v>
      </c>
      <c r="D694" s="40">
        <v>878</v>
      </c>
      <c r="E694" s="46" t="s">
        <v>35</v>
      </c>
    </row>
    <row r="695" spans="1:5" s="21" customFormat="1" x14ac:dyDescent="0.25">
      <c r="A695" s="46">
        <v>2016</v>
      </c>
      <c r="B695" s="46">
        <v>3</v>
      </c>
      <c r="C695" s="48" t="s">
        <v>67</v>
      </c>
      <c r="D695" s="40">
        <v>268988</v>
      </c>
      <c r="E695" s="46" t="s">
        <v>18</v>
      </c>
    </row>
    <row r="696" spans="1:5" s="21" customFormat="1" x14ac:dyDescent="0.25">
      <c r="A696" s="46">
        <v>2016</v>
      </c>
      <c r="B696" s="46">
        <v>3</v>
      </c>
      <c r="C696" s="48" t="s">
        <v>67</v>
      </c>
      <c r="D696" s="40">
        <v>268110</v>
      </c>
      <c r="E696" s="46" t="s">
        <v>34</v>
      </c>
    </row>
    <row r="697" spans="1:5" s="21" customFormat="1" x14ac:dyDescent="0.25">
      <c r="A697" s="46">
        <v>2016</v>
      </c>
      <c r="B697" s="46">
        <v>3</v>
      </c>
      <c r="C697" s="48" t="s">
        <v>67</v>
      </c>
      <c r="D697" s="40">
        <v>878</v>
      </c>
      <c r="E697" s="46" t="s">
        <v>35</v>
      </c>
    </row>
    <row r="698" spans="1:5" s="21" customFormat="1" x14ac:dyDescent="0.25">
      <c r="A698" s="46">
        <v>2016</v>
      </c>
      <c r="B698" s="46">
        <v>3</v>
      </c>
      <c r="C698" s="48" t="s">
        <v>80</v>
      </c>
      <c r="D698" s="40">
        <v>63935</v>
      </c>
      <c r="E698" s="46" t="s">
        <v>18</v>
      </c>
    </row>
    <row r="699" spans="1:5" s="21" customFormat="1" x14ac:dyDescent="0.25">
      <c r="A699" s="46">
        <v>2016</v>
      </c>
      <c r="B699" s="46">
        <v>3</v>
      </c>
      <c r="C699" s="48" t="s">
        <v>80</v>
      </c>
      <c r="D699" s="40">
        <v>63935</v>
      </c>
      <c r="E699" s="46" t="s">
        <v>34</v>
      </c>
    </row>
    <row r="700" spans="1:5" s="21" customFormat="1" x14ac:dyDescent="0.25">
      <c r="A700" s="46">
        <v>2016</v>
      </c>
      <c r="B700" s="46">
        <v>3</v>
      </c>
      <c r="C700" s="48" t="s">
        <v>80</v>
      </c>
      <c r="D700" s="40">
        <v>0</v>
      </c>
      <c r="E700" s="46" t="s">
        <v>35</v>
      </c>
    </row>
    <row r="701" spans="1:5" s="21" customFormat="1" x14ac:dyDescent="0.25">
      <c r="A701" s="46">
        <v>2016</v>
      </c>
      <c r="B701" s="46">
        <v>3</v>
      </c>
      <c r="C701" s="48" t="s">
        <v>68</v>
      </c>
      <c r="D701" s="40">
        <v>90284</v>
      </c>
      <c r="E701" s="46" t="s">
        <v>18</v>
      </c>
    </row>
    <row r="702" spans="1:5" s="21" customFormat="1" x14ac:dyDescent="0.25">
      <c r="A702" s="46">
        <v>2016</v>
      </c>
      <c r="B702" s="46">
        <v>3</v>
      </c>
      <c r="C702" s="48" t="s">
        <v>68</v>
      </c>
      <c r="D702" s="40">
        <v>90284</v>
      </c>
      <c r="E702" s="46" t="s">
        <v>34</v>
      </c>
    </row>
    <row r="703" spans="1:5" s="21" customFormat="1" x14ac:dyDescent="0.25">
      <c r="A703" s="46">
        <v>2016</v>
      </c>
      <c r="B703" s="46">
        <v>3</v>
      </c>
      <c r="C703" s="48" t="s">
        <v>68</v>
      </c>
      <c r="D703" s="40">
        <v>0</v>
      </c>
      <c r="E703" s="46" t="s">
        <v>35</v>
      </c>
    </row>
    <row r="704" spans="1:5" s="21" customFormat="1" x14ac:dyDescent="0.25">
      <c r="A704" s="41">
        <v>2016</v>
      </c>
      <c r="B704" s="41">
        <v>3</v>
      </c>
      <c r="C704" s="42" t="s">
        <v>13</v>
      </c>
      <c r="D704" s="40">
        <v>9946</v>
      </c>
      <c r="E704" s="41" t="s">
        <v>18</v>
      </c>
    </row>
    <row r="705" spans="1:5" s="21" customFormat="1" x14ac:dyDescent="0.25">
      <c r="A705" s="41">
        <v>2016</v>
      </c>
      <c r="B705" s="41">
        <v>3</v>
      </c>
      <c r="C705" s="42" t="s">
        <v>13</v>
      </c>
      <c r="D705" s="43">
        <v>9414</v>
      </c>
      <c r="E705" s="41" t="s">
        <v>34</v>
      </c>
    </row>
    <row r="706" spans="1:5" s="21" customFormat="1" x14ac:dyDescent="0.25">
      <c r="A706" s="41">
        <v>2016</v>
      </c>
      <c r="B706" s="41">
        <v>3</v>
      </c>
      <c r="C706" s="42" t="s">
        <v>13</v>
      </c>
      <c r="D706" s="45">
        <v>532</v>
      </c>
      <c r="E706" s="41" t="s">
        <v>35</v>
      </c>
    </row>
    <row r="707" spans="1:5" s="21" customFormat="1" x14ac:dyDescent="0.25">
      <c r="A707" s="41">
        <v>2016</v>
      </c>
      <c r="B707" s="41">
        <v>3</v>
      </c>
      <c r="C707" s="42" t="s">
        <v>83</v>
      </c>
      <c r="D707" s="40">
        <v>674</v>
      </c>
      <c r="E707" s="41" t="s">
        <v>18</v>
      </c>
    </row>
    <row r="708" spans="1:5" s="21" customFormat="1" x14ac:dyDescent="0.25">
      <c r="A708" s="41">
        <v>2016</v>
      </c>
      <c r="B708" s="41">
        <v>3</v>
      </c>
      <c r="C708" s="42" t="s">
        <v>83</v>
      </c>
      <c r="D708" s="43">
        <v>674</v>
      </c>
      <c r="E708" s="41" t="s">
        <v>34</v>
      </c>
    </row>
    <row r="709" spans="1:5" s="21" customFormat="1" x14ac:dyDescent="0.25">
      <c r="A709" s="41">
        <v>2016</v>
      </c>
      <c r="B709" s="41">
        <v>3</v>
      </c>
      <c r="C709" s="42" t="s">
        <v>83</v>
      </c>
      <c r="D709" s="40">
        <v>0</v>
      </c>
      <c r="E709" s="41" t="s">
        <v>35</v>
      </c>
    </row>
    <row r="710" spans="1:5" s="21" customFormat="1" x14ac:dyDescent="0.25">
      <c r="A710" s="46">
        <v>2016</v>
      </c>
      <c r="B710" s="46">
        <v>3</v>
      </c>
      <c r="C710" s="48" t="s">
        <v>36</v>
      </c>
      <c r="D710" s="40">
        <v>8007</v>
      </c>
      <c r="E710" s="46" t="s">
        <v>18</v>
      </c>
    </row>
    <row r="711" spans="1:5" s="21" customFormat="1" x14ac:dyDescent="0.25">
      <c r="A711" s="46">
        <v>2016</v>
      </c>
      <c r="B711" s="46">
        <v>3</v>
      </c>
      <c r="C711" s="48" t="s">
        <v>36</v>
      </c>
      <c r="D711" s="40">
        <v>7966</v>
      </c>
      <c r="E711" s="46" t="s">
        <v>34</v>
      </c>
    </row>
    <row r="712" spans="1:5" s="21" customFormat="1" x14ac:dyDescent="0.25">
      <c r="A712" s="46">
        <v>2016</v>
      </c>
      <c r="B712" s="46">
        <v>3</v>
      </c>
      <c r="C712" s="48" t="s">
        <v>36</v>
      </c>
      <c r="D712" s="40">
        <v>41</v>
      </c>
      <c r="E712" s="46" t="s">
        <v>35</v>
      </c>
    </row>
    <row r="713" spans="1:5" s="21" customFormat="1" x14ac:dyDescent="0.25">
      <c r="A713" s="46">
        <v>2016</v>
      </c>
      <c r="B713" s="46">
        <v>3</v>
      </c>
      <c r="C713" s="48" t="s">
        <v>4</v>
      </c>
      <c r="D713" s="40">
        <v>2322</v>
      </c>
      <c r="E713" s="46" t="s">
        <v>18</v>
      </c>
    </row>
    <row r="714" spans="1:5" s="21" customFormat="1" x14ac:dyDescent="0.25">
      <c r="A714" s="46">
        <v>2016</v>
      </c>
      <c r="B714" s="46">
        <v>3</v>
      </c>
      <c r="C714" s="48" t="s">
        <v>4</v>
      </c>
      <c r="D714" s="40">
        <v>2322</v>
      </c>
      <c r="E714" s="46" t="s">
        <v>34</v>
      </c>
    </row>
    <row r="715" spans="1:5" s="21" customFormat="1" x14ac:dyDescent="0.25">
      <c r="A715" s="46">
        <v>2016</v>
      </c>
      <c r="B715" s="46">
        <v>3</v>
      </c>
      <c r="C715" s="48" t="s">
        <v>4</v>
      </c>
      <c r="D715" s="40">
        <v>0</v>
      </c>
      <c r="E715" s="46" t="s">
        <v>35</v>
      </c>
    </row>
    <row r="716" spans="1:5" s="21" customFormat="1" x14ac:dyDescent="0.25">
      <c r="A716" s="46">
        <v>2016</v>
      </c>
      <c r="B716" s="46">
        <v>3</v>
      </c>
      <c r="C716" s="48" t="s">
        <v>66</v>
      </c>
      <c r="D716" s="40">
        <v>8758</v>
      </c>
      <c r="E716" s="46" t="s">
        <v>18</v>
      </c>
    </row>
    <row r="717" spans="1:5" s="21" customFormat="1" x14ac:dyDescent="0.25">
      <c r="A717" s="46">
        <v>2016</v>
      </c>
      <c r="B717" s="46">
        <v>3</v>
      </c>
      <c r="C717" s="48" t="s">
        <v>66</v>
      </c>
      <c r="D717" s="40">
        <v>8757</v>
      </c>
      <c r="E717" s="46" t="s">
        <v>34</v>
      </c>
    </row>
    <row r="718" spans="1:5" s="21" customFormat="1" x14ac:dyDescent="0.25">
      <c r="A718" s="46">
        <v>2016</v>
      </c>
      <c r="B718" s="46">
        <v>3</v>
      </c>
      <c r="C718" s="48" t="s">
        <v>66</v>
      </c>
      <c r="D718" s="40">
        <v>1</v>
      </c>
      <c r="E718" s="46" t="s">
        <v>35</v>
      </c>
    </row>
    <row r="719" spans="1:5" s="21" customFormat="1" x14ac:dyDescent="0.25">
      <c r="A719" s="46">
        <v>2016</v>
      </c>
      <c r="B719" s="46">
        <v>3</v>
      </c>
      <c r="C719" s="48" t="s">
        <v>84</v>
      </c>
      <c r="D719" s="40">
        <v>11943</v>
      </c>
      <c r="E719" s="46" t="s">
        <v>18</v>
      </c>
    </row>
    <row r="720" spans="1:5" s="21" customFormat="1" x14ac:dyDescent="0.25">
      <c r="A720" s="46">
        <v>2016</v>
      </c>
      <c r="B720" s="46">
        <v>3</v>
      </c>
      <c r="C720" s="48" t="s">
        <v>84</v>
      </c>
      <c r="D720" s="40">
        <v>11940</v>
      </c>
      <c r="E720" s="46" t="s">
        <v>34</v>
      </c>
    </row>
    <row r="721" spans="1:5" s="21" customFormat="1" x14ac:dyDescent="0.25">
      <c r="A721" s="46">
        <v>2016</v>
      </c>
      <c r="B721" s="46">
        <v>3</v>
      </c>
      <c r="C721" s="48" t="s">
        <v>84</v>
      </c>
      <c r="D721" s="40">
        <v>3</v>
      </c>
      <c r="E721" s="46" t="s">
        <v>35</v>
      </c>
    </row>
    <row r="722" spans="1:5" s="21" customFormat="1" x14ac:dyDescent="0.25">
      <c r="A722" s="46">
        <v>2016</v>
      </c>
      <c r="B722" s="46">
        <v>3</v>
      </c>
      <c r="C722" s="48" t="s">
        <v>76</v>
      </c>
      <c r="D722" s="40">
        <v>18803</v>
      </c>
      <c r="E722" s="46" t="s">
        <v>18</v>
      </c>
    </row>
    <row r="723" spans="1:5" s="21" customFormat="1" x14ac:dyDescent="0.25">
      <c r="A723" s="46">
        <v>2016</v>
      </c>
      <c r="B723" s="46">
        <v>3</v>
      </c>
      <c r="C723" s="48" t="s">
        <v>76</v>
      </c>
      <c r="D723" s="40">
        <v>18803</v>
      </c>
      <c r="E723" s="46" t="s">
        <v>34</v>
      </c>
    </row>
    <row r="724" spans="1:5" s="21" customFormat="1" x14ac:dyDescent="0.25">
      <c r="A724" s="46">
        <v>2016</v>
      </c>
      <c r="B724" s="46">
        <v>3</v>
      </c>
      <c r="C724" s="48" t="s">
        <v>76</v>
      </c>
      <c r="D724" s="40">
        <v>0</v>
      </c>
      <c r="E724" s="46" t="s">
        <v>35</v>
      </c>
    </row>
    <row r="725" spans="1:5" s="21" customFormat="1" x14ac:dyDescent="0.25">
      <c r="A725" s="46">
        <v>2016</v>
      </c>
      <c r="B725" s="46">
        <v>4</v>
      </c>
      <c r="C725" s="48" t="s">
        <v>16</v>
      </c>
      <c r="D725" s="40">
        <v>252929</v>
      </c>
      <c r="E725" s="46" t="s">
        <v>18</v>
      </c>
    </row>
    <row r="726" spans="1:5" s="21" customFormat="1" x14ac:dyDescent="0.25">
      <c r="A726" s="46">
        <v>2016</v>
      </c>
      <c r="B726" s="46">
        <v>4</v>
      </c>
      <c r="C726" s="48" t="s">
        <v>16</v>
      </c>
      <c r="D726" s="40">
        <v>251358</v>
      </c>
      <c r="E726" s="46" t="s">
        <v>34</v>
      </c>
    </row>
    <row r="727" spans="1:5" s="21" customFormat="1" x14ac:dyDescent="0.25">
      <c r="A727" s="46">
        <v>2016</v>
      </c>
      <c r="B727" s="46">
        <v>4</v>
      </c>
      <c r="C727" s="48" t="s">
        <v>16</v>
      </c>
      <c r="D727" s="40">
        <v>1571</v>
      </c>
      <c r="E727" s="46" t="s">
        <v>35</v>
      </c>
    </row>
    <row r="728" spans="1:5" s="21" customFormat="1" x14ac:dyDescent="0.25">
      <c r="A728" s="46">
        <v>2016</v>
      </c>
      <c r="B728" s="46">
        <v>4</v>
      </c>
      <c r="C728" s="48" t="s">
        <v>67</v>
      </c>
      <c r="D728" s="40">
        <v>271746</v>
      </c>
      <c r="E728" s="46" t="s">
        <v>18</v>
      </c>
    </row>
    <row r="729" spans="1:5" s="21" customFormat="1" x14ac:dyDescent="0.25">
      <c r="A729" s="46">
        <v>2016</v>
      </c>
      <c r="B729" s="46">
        <v>4</v>
      </c>
      <c r="C729" s="48" t="s">
        <v>67</v>
      </c>
      <c r="D729" s="40">
        <v>270175</v>
      </c>
      <c r="E729" s="46" t="s">
        <v>34</v>
      </c>
    </row>
    <row r="730" spans="1:5" s="21" customFormat="1" x14ac:dyDescent="0.25">
      <c r="A730" s="46">
        <v>2016</v>
      </c>
      <c r="B730" s="46">
        <v>4</v>
      </c>
      <c r="C730" s="48" t="s">
        <v>67</v>
      </c>
      <c r="D730" s="40">
        <v>1571</v>
      </c>
      <c r="E730" s="46" t="s">
        <v>35</v>
      </c>
    </row>
    <row r="731" spans="1:5" s="21" customFormat="1" x14ac:dyDescent="0.25">
      <c r="A731" s="41">
        <v>2016</v>
      </c>
      <c r="B731" s="41">
        <v>4</v>
      </c>
      <c r="C731" s="42" t="s">
        <v>13</v>
      </c>
      <c r="D731" s="40">
        <v>10306</v>
      </c>
      <c r="E731" s="41" t="s">
        <v>18</v>
      </c>
    </row>
    <row r="732" spans="1:5" s="21" customFormat="1" x14ac:dyDescent="0.25">
      <c r="A732" s="41">
        <v>2016</v>
      </c>
      <c r="B732" s="41">
        <v>4</v>
      </c>
      <c r="C732" s="42" t="s">
        <v>13</v>
      </c>
      <c r="D732" s="43">
        <v>9564</v>
      </c>
      <c r="E732" s="41" t="s">
        <v>34</v>
      </c>
    </row>
    <row r="733" spans="1:5" s="21" customFormat="1" x14ac:dyDescent="0.25">
      <c r="A733" s="41">
        <v>2016</v>
      </c>
      <c r="B733" s="41">
        <v>4</v>
      </c>
      <c r="C733" s="42" t="s">
        <v>13</v>
      </c>
      <c r="D733" s="45">
        <v>742</v>
      </c>
      <c r="E733" s="41" t="s">
        <v>35</v>
      </c>
    </row>
    <row r="734" spans="1:5" s="21" customFormat="1" x14ac:dyDescent="0.25">
      <c r="A734" s="41">
        <v>2016</v>
      </c>
      <c r="B734" s="41">
        <v>4</v>
      </c>
      <c r="C734" s="42" t="s">
        <v>83</v>
      </c>
      <c r="D734" s="40">
        <v>487</v>
      </c>
      <c r="E734" s="41" t="s">
        <v>18</v>
      </c>
    </row>
    <row r="735" spans="1:5" s="21" customFormat="1" x14ac:dyDescent="0.25">
      <c r="A735" s="41">
        <v>2016</v>
      </c>
      <c r="B735" s="41">
        <v>4</v>
      </c>
      <c r="C735" s="42" t="s">
        <v>83</v>
      </c>
      <c r="D735" s="43">
        <v>485</v>
      </c>
      <c r="E735" s="41" t="s">
        <v>34</v>
      </c>
    </row>
    <row r="736" spans="1:5" s="21" customFormat="1" x14ac:dyDescent="0.25">
      <c r="A736" s="41">
        <v>2016</v>
      </c>
      <c r="B736" s="41">
        <v>4</v>
      </c>
      <c r="C736" s="42" t="s">
        <v>83</v>
      </c>
      <c r="D736" s="40">
        <v>2</v>
      </c>
      <c r="E736" s="41" t="s">
        <v>35</v>
      </c>
    </row>
    <row r="737" spans="1:5" s="21" customFormat="1" x14ac:dyDescent="0.25">
      <c r="A737" s="46">
        <v>2016</v>
      </c>
      <c r="B737" s="46">
        <v>4</v>
      </c>
      <c r="C737" s="48" t="s">
        <v>36</v>
      </c>
      <c r="D737" s="40">
        <v>1754</v>
      </c>
      <c r="E737" s="46" t="s">
        <v>18</v>
      </c>
    </row>
    <row r="738" spans="1:5" s="21" customFormat="1" x14ac:dyDescent="0.25">
      <c r="A738" s="46">
        <v>2016</v>
      </c>
      <c r="B738" s="46">
        <v>4</v>
      </c>
      <c r="C738" s="48" t="s">
        <v>36</v>
      </c>
      <c r="D738" s="40">
        <v>1741</v>
      </c>
      <c r="E738" s="46" t="s">
        <v>34</v>
      </c>
    </row>
    <row r="739" spans="1:5" s="21" customFormat="1" x14ac:dyDescent="0.25">
      <c r="A739" s="46">
        <v>2016</v>
      </c>
      <c r="B739" s="46">
        <v>4</v>
      </c>
      <c r="C739" s="48" t="s">
        <v>36</v>
      </c>
      <c r="D739" s="40">
        <v>13</v>
      </c>
      <c r="E739" s="46" t="s">
        <v>35</v>
      </c>
    </row>
    <row r="740" spans="1:5" s="21" customFormat="1" x14ac:dyDescent="0.25">
      <c r="A740" s="46">
        <v>2016</v>
      </c>
      <c r="B740" s="46">
        <v>4</v>
      </c>
      <c r="C740" s="48" t="s">
        <v>4</v>
      </c>
      <c r="D740" s="40">
        <v>3384</v>
      </c>
      <c r="E740" s="46" t="s">
        <v>18</v>
      </c>
    </row>
    <row r="741" spans="1:5" s="21" customFormat="1" x14ac:dyDescent="0.25">
      <c r="A741" s="46">
        <v>2016</v>
      </c>
      <c r="B741" s="46">
        <v>4</v>
      </c>
      <c r="C741" s="48" t="s">
        <v>4</v>
      </c>
      <c r="D741" s="40">
        <v>3384</v>
      </c>
      <c r="E741" s="46" t="s">
        <v>34</v>
      </c>
    </row>
    <row r="742" spans="1:5" s="21" customFormat="1" x14ac:dyDescent="0.25">
      <c r="A742" s="46">
        <v>2016</v>
      </c>
      <c r="B742" s="46">
        <v>4</v>
      </c>
      <c r="C742" s="48" t="s">
        <v>4</v>
      </c>
      <c r="D742" s="40">
        <v>0</v>
      </c>
      <c r="E742" s="46" t="s">
        <v>35</v>
      </c>
    </row>
    <row r="743" spans="1:5" s="21" customFormat="1" x14ac:dyDescent="0.25">
      <c r="A743" s="46">
        <v>2016</v>
      </c>
      <c r="B743" s="46">
        <v>4</v>
      </c>
      <c r="C743" s="48" t="s">
        <v>66</v>
      </c>
      <c r="D743" s="40">
        <v>2590</v>
      </c>
      <c r="E743" s="46" t="s">
        <v>18</v>
      </c>
    </row>
    <row r="744" spans="1:5" s="21" customFormat="1" x14ac:dyDescent="0.25">
      <c r="A744" s="46">
        <v>2016</v>
      </c>
      <c r="B744" s="46">
        <v>4</v>
      </c>
      <c r="C744" s="48" t="s">
        <v>66</v>
      </c>
      <c r="D744" s="40">
        <v>2588</v>
      </c>
      <c r="E744" s="46" t="s">
        <v>34</v>
      </c>
    </row>
    <row r="745" spans="1:5" s="21" customFormat="1" x14ac:dyDescent="0.25">
      <c r="A745" s="46">
        <v>2016</v>
      </c>
      <c r="B745" s="46">
        <v>4</v>
      </c>
      <c r="C745" s="48" t="s">
        <v>66</v>
      </c>
      <c r="D745" s="40">
        <v>2</v>
      </c>
      <c r="E745" s="46" t="s">
        <v>35</v>
      </c>
    </row>
    <row r="746" spans="1:5" s="21" customFormat="1" x14ac:dyDescent="0.25">
      <c r="A746" s="46">
        <v>2016</v>
      </c>
      <c r="B746" s="46">
        <v>4</v>
      </c>
      <c r="C746" s="48" t="s">
        <v>84</v>
      </c>
      <c r="D746" s="40">
        <v>5864</v>
      </c>
      <c r="E746" s="46" t="s">
        <v>18</v>
      </c>
    </row>
    <row r="747" spans="1:5" s="21" customFormat="1" x14ac:dyDescent="0.25">
      <c r="A747" s="46">
        <v>2016</v>
      </c>
      <c r="B747" s="46">
        <v>4</v>
      </c>
      <c r="C747" s="48" t="s">
        <v>84</v>
      </c>
      <c r="D747" s="40">
        <v>5860</v>
      </c>
      <c r="E747" s="46" t="s">
        <v>34</v>
      </c>
    </row>
    <row r="748" spans="1:5" s="21" customFormat="1" x14ac:dyDescent="0.25">
      <c r="A748" s="46">
        <v>2016</v>
      </c>
      <c r="B748" s="46">
        <v>4</v>
      </c>
      <c r="C748" s="48" t="s">
        <v>84</v>
      </c>
      <c r="D748" s="40">
        <v>4</v>
      </c>
      <c r="E748" s="46" t="s">
        <v>35</v>
      </c>
    </row>
    <row r="749" spans="1:5" s="21" customFormat="1" x14ac:dyDescent="0.25">
      <c r="A749" s="46">
        <v>2016</v>
      </c>
      <c r="B749" s="46">
        <v>4</v>
      </c>
      <c r="C749" s="48" t="s">
        <v>80</v>
      </c>
      <c r="D749" s="40">
        <v>63404</v>
      </c>
      <c r="E749" s="46" t="s">
        <v>18</v>
      </c>
    </row>
    <row r="750" spans="1:5" s="21" customFormat="1" x14ac:dyDescent="0.25">
      <c r="A750" s="46">
        <v>2016</v>
      </c>
      <c r="B750" s="46">
        <v>4</v>
      </c>
      <c r="C750" s="48" t="s">
        <v>80</v>
      </c>
      <c r="D750" s="40">
        <v>63404</v>
      </c>
      <c r="E750" s="46" t="s">
        <v>34</v>
      </c>
    </row>
    <row r="751" spans="1:5" s="21" customFormat="1" x14ac:dyDescent="0.25">
      <c r="A751" s="46">
        <v>2016</v>
      </c>
      <c r="B751" s="46">
        <v>4</v>
      </c>
      <c r="C751" s="48" t="s">
        <v>80</v>
      </c>
      <c r="D751" s="40">
        <v>0</v>
      </c>
      <c r="E751" s="46" t="s">
        <v>35</v>
      </c>
    </row>
    <row r="752" spans="1:5" s="21" customFormat="1" x14ac:dyDescent="0.25">
      <c r="A752" s="46">
        <v>2016</v>
      </c>
      <c r="B752" s="46">
        <v>4</v>
      </c>
      <c r="C752" s="48" t="s">
        <v>76</v>
      </c>
      <c r="D752" s="40">
        <v>18817</v>
      </c>
      <c r="E752" s="46" t="s">
        <v>18</v>
      </c>
    </row>
    <row r="753" spans="1:5" s="21" customFormat="1" x14ac:dyDescent="0.25">
      <c r="A753" s="46">
        <v>2016</v>
      </c>
      <c r="B753" s="46">
        <v>4</v>
      </c>
      <c r="C753" s="48" t="s">
        <v>76</v>
      </c>
      <c r="D753" s="40">
        <v>18817</v>
      </c>
      <c r="E753" s="46" t="s">
        <v>34</v>
      </c>
    </row>
    <row r="754" spans="1:5" s="21" customFormat="1" x14ac:dyDescent="0.25">
      <c r="A754" s="46">
        <v>2016</v>
      </c>
      <c r="B754" s="46">
        <v>4</v>
      </c>
      <c r="C754" s="48" t="s">
        <v>76</v>
      </c>
      <c r="D754" s="40">
        <v>0</v>
      </c>
      <c r="E754" s="46" t="s">
        <v>35</v>
      </c>
    </row>
    <row r="755" spans="1:5" s="21" customFormat="1" x14ac:dyDescent="0.25">
      <c r="A755" s="46">
        <v>2016</v>
      </c>
      <c r="B755" s="46">
        <v>4</v>
      </c>
      <c r="C755" s="48" t="s">
        <v>68</v>
      </c>
      <c r="D755" s="40">
        <v>89062</v>
      </c>
      <c r="E755" s="46" t="s">
        <v>18</v>
      </c>
    </row>
    <row r="756" spans="1:5" s="21" customFormat="1" x14ac:dyDescent="0.25">
      <c r="A756" s="46">
        <v>2016</v>
      </c>
      <c r="B756" s="46">
        <v>4</v>
      </c>
      <c r="C756" s="48" t="s">
        <v>68</v>
      </c>
      <c r="D756" s="40">
        <v>89062</v>
      </c>
      <c r="E756" s="46" t="s">
        <v>34</v>
      </c>
    </row>
    <row r="757" spans="1:5" s="21" customFormat="1" x14ac:dyDescent="0.25">
      <c r="A757" s="46">
        <v>2016</v>
      </c>
      <c r="B757" s="46">
        <v>4</v>
      </c>
      <c r="C757" s="48" t="s">
        <v>68</v>
      </c>
      <c r="D757" s="40">
        <v>0</v>
      </c>
      <c r="E757" s="46" t="s">
        <v>35</v>
      </c>
    </row>
    <row r="758" spans="1:5" s="21" customFormat="1" x14ac:dyDescent="0.25">
      <c r="A758" s="41">
        <v>2016</v>
      </c>
      <c r="B758" s="41">
        <v>5</v>
      </c>
      <c r="C758" s="42" t="s">
        <v>13</v>
      </c>
      <c r="D758" s="40">
        <v>12169</v>
      </c>
      <c r="E758" s="41" t="s">
        <v>18</v>
      </c>
    </row>
    <row r="759" spans="1:5" s="21" customFormat="1" x14ac:dyDescent="0.25">
      <c r="A759" s="41">
        <v>2016</v>
      </c>
      <c r="B759" s="41">
        <v>5</v>
      </c>
      <c r="C759" s="42" t="s">
        <v>13</v>
      </c>
      <c r="D759" s="43">
        <v>11815</v>
      </c>
      <c r="E759" s="41" t="s">
        <v>34</v>
      </c>
    </row>
    <row r="760" spans="1:5" s="21" customFormat="1" x14ac:dyDescent="0.25">
      <c r="A760" s="41">
        <v>2016</v>
      </c>
      <c r="B760" s="41">
        <v>5</v>
      </c>
      <c r="C760" s="42" t="s">
        <v>13</v>
      </c>
      <c r="D760" s="45">
        <v>354</v>
      </c>
      <c r="E760" s="41" t="s">
        <v>35</v>
      </c>
    </row>
    <row r="761" spans="1:5" s="21" customFormat="1" x14ac:dyDescent="0.25">
      <c r="A761" s="41">
        <v>2016</v>
      </c>
      <c r="B761" s="41">
        <v>5</v>
      </c>
      <c r="C761" s="42" t="s">
        <v>83</v>
      </c>
      <c r="D761" s="40">
        <v>947</v>
      </c>
      <c r="E761" s="41" t="s">
        <v>18</v>
      </c>
    </row>
    <row r="762" spans="1:5" s="21" customFormat="1" x14ac:dyDescent="0.25">
      <c r="A762" s="41">
        <v>2016</v>
      </c>
      <c r="B762" s="41">
        <v>5</v>
      </c>
      <c r="C762" s="42" t="s">
        <v>83</v>
      </c>
      <c r="D762" s="43">
        <v>929</v>
      </c>
      <c r="E762" s="41" t="s">
        <v>34</v>
      </c>
    </row>
    <row r="763" spans="1:5" s="21" customFormat="1" x14ac:dyDescent="0.25">
      <c r="A763" s="41">
        <v>2016</v>
      </c>
      <c r="B763" s="41">
        <v>5</v>
      </c>
      <c r="C763" s="42" t="s">
        <v>83</v>
      </c>
      <c r="D763" s="40">
        <v>18</v>
      </c>
      <c r="E763" s="41" t="s">
        <v>35</v>
      </c>
    </row>
    <row r="764" spans="1:5" s="21" customFormat="1" x14ac:dyDescent="0.25">
      <c r="A764" s="46">
        <v>2016</v>
      </c>
      <c r="B764" s="46">
        <v>5</v>
      </c>
      <c r="C764" s="48" t="s">
        <v>36</v>
      </c>
      <c r="D764" s="40">
        <v>1724</v>
      </c>
      <c r="E764" s="46" t="s">
        <v>18</v>
      </c>
    </row>
    <row r="765" spans="1:5" s="21" customFormat="1" x14ac:dyDescent="0.25">
      <c r="A765" s="46">
        <v>2016</v>
      </c>
      <c r="B765" s="46">
        <v>5</v>
      </c>
      <c r="C765" s="48" t="s">
        <v>36</v>
      </c>
      <c r="D765" s="40">
        <v>1709</v>
      </c>
      <c r="E765" s="46" t="s">
        <v>34</v>
      </c>
    </row>
    <row r="766" spans="1:5" s="21" customFormat="1" x14ac:dyDescent="0.25">
      <c r="A766" s="46">
        <v>2016</v>
      </c>
      <c r="B766" s="46">
        <v>5</v>
      </c>
      <c r="C766" s="48" t="s">
        <v>36</v>
      </c>
      <c r="D766" s="40">
        <v>15</v>
      </c>
      <c r="E766" s="46" t="s">
        <v>35</v>
      </c>
    </row>
    <row r="767" spans="1:5" s="21" customFormat="1" x14ac:dyDescent="0.25">
      <c r="A767" s="46">
        <v>2016</v>
      </c>
      <c r="B767" s="46">
        <v>5</v>
      </c>
      <c r="C767" s="48" t="s">
        <v>4</v>
      </c>
      <c r="D767" s="40">
        <v>6824</v>
      </c>
      <c r="E767" s="46" t="s">
        <v>18</v>
      </c>
    </row>
    <row r="768" spans="1:5" s="21" customFormat="1" x14ac:dyDescent="0.25">
      <c r="A768" s="46">
        <v>2016</v>
      </c>
      <c r="B768" s="46">
        <v>5</v>
      </c>
      <c r="C768" s="48" t="s">
        <v>4</v>
      </c>
      <c r="D768" s="40">
        <v>6824</v>
      </c>
      <c r="E768" s="46" t="s">
        <v>34</v>
      </c>
    </row>
    <row r="769" spans="1:5" s="21" customFormat="1" x14ac:dyDescent="0.25">
      <c r="A769" s="46">
        <v>2016</v>
      </c>
      <c r="B769" s="46">
        <v>5</v>
      </c>
      <c r="C769" s="48" t="s">
        <v>4</v>
      </c>
      <c r="D769" s="40">
        <v>0</v>
      </c>
      <c r="E769" s="46" t="s">
        <v>35</v>
      </c>
    </row>
    <row r="770" spans="1:5" s="21" customFormat="1" x14ac:dyDescent="0.25">
      <c r="A770" s="46">
        <v>2016</v>
      </c>
      <c r="B770" s="46">
        <v>5</v>
      </c>
      <c r="C770" s="48" t="s">
        <v>66</v>
      </c>
      <c r="D770" s="40">
        <v>3116</v>
      </c>
      <c r="E770" s="46" t="s">
        <v>18</v>
      </c>
    </row>
    <row r="771" spans="1:5" s="21" customFormat="1" x14ac:dyDescent="0.25">
      <c r="A771" s="46">
        <v>2016</v>
      </c>
      <c r="B771" s="46">
        <v>5</v>
      </c>
      <c r="C771" s="48" t="s">
        <v>66</v>
      </c>
      <c r="D771" s="40">
        <v>3115</v>
      </c>
      <c r="E771" s="46" t="s">
        <v>34</v>
      </c>
    </row>
    <row r="772" spans="1:5" s="21" customFormat="1" x14ac:dyDescent="0.25">
      <c r="A772" s="46">
        <v>2016</v>
      </c>
      <c r="B772" s="46">
        <v>5</v>
      </c>
      <c r="C772" s="48" t="s">
        <v>66</v>
      </c>
      <c r="D772" s="40">
        <v>1</v>
      </c>
      <c r="E772" s="46" t="s">
        <v>35</v>
      </c>
    </row>
    <row r="773" spans="1:5" s="21" customFormat="1" x14ac:dyDescent="0.25">
      <c r="A773" s="46">
        <v>2016</v>
      </c>
      <c r="B773" s="46">
        <v>5</v>
      </c>
      <c r="C773" s="48" t="s">
        <v>84</v>
      </c>
      <c r="D773" s="40">
        <v>4701</v>
      </c>
      <c r="E773" s="46" t="s">
        <v>18</v>
      </c>
    </row>
    <row r="774" spans="1:5" s="21" customFormat="1" x14ac:dyDescent="0.25">
      <c r="A774" s="46">
        <v>2016</v>
      </c>
      <c r="B774" s="46">
        <v>5</v>
      </c>
      <c r="C774" s="48" t="s">
        <v>84</v>
      </c>
      <c r="D774" s="40">
        <v>4698</v>
      </c>
      <c r="E774" s="46" t="s">
        <v>34</v>
      </c>
    </row>
    <row r="775" spans="1:5" s="21" customFormat="1" x14ac:dyDescent="0.25">
      <c r="A775" s="46">
        <v>2016</v>
      </c>
      <c r="B775" s="46">
        <v>5</v>
      </c>
      <c r="C775" s="48" t="s">
        <v>84</v>
      </c>
      <c r="D775" s="40">
        <v>3</v>
      </c>
      <c r="E775" s="46" t="s">
        <v>35</v>
      </c>
    </row>
    <row r="776" spans="1:5" s="21" customFormat="1" x14ac:dyDescent="0.25">
      <c r="A776" s="46">
        <v>2016</v>
      </c>
      <c r="B776" s="46">
        <v>5</v>
      </c>
      <c r="C776" s="48" t="s">
        <v>76</v>
      </c>
      <c r="D776" s="40">
        <v>18826</v>
      </c>
      <c r="E776" s="46" t="s">
        <v>18</v>
      </c>
    </row>
    <row r="777" spans="1:5" s="21" customFormat="1" x14ac:dyDescent="0.25">
      <c r="A777" s="46">
        <v>2016</v>
      </c>
      <c r="B777" s="46">
        <v>5</v>
      </c>
      <c r="C777" s="48" t="s">
        <v>76</v>
      </c>
      <c r="D777" s="40">
        <v>18826</v>
      </c>
      <c r="E777" s="46" t="s">
        <v>34</v>
      </c>
    </row>
    <row r="778" spans="1:5" s="21" customFormat="1" x14ac:dyDescent="0.25">
      <c r="A778" s="46">
        <v>2016</v>
      </c>
      <c r="B778" s="46">
        <v>5</v>
      </c>
      <c r="C778" s="48" t="s">
        <v>76</v>
      </c>
      <c r="D778" s="40">
        <v>0</v>
      </c>
      <c r="E778" s="46" t="s">
        <v>35</v>
      </c>
    </row>
    <row r="779" spans="1:5" s="21" customFormat="1" x14ac:dyDescent="0.25">
      <c r="A779" s="46">
        <v>2016</v>
      </c>
      <c r="B779" s="46">
        <v>5</v>
      </c>
      <c r="C779" s="48" t="s">
        <v>16</v>
      </c>
      <c r="D779" s="40">
        <v>260047</v>
      </c>
      <c r="E779" s="46" t="s">
        <v>18</v>
      </c>
    </row>
    <row r="780" spans="1:5" s="21" customFormat="1" x14ac:dyDescent="0.25">
      <c r="A780" s="46">
        <v>2016</v>
      </c>
      <c r="B780" s="46">
        <v>5</v>
      </c>
      <c r="C780" s="48" t="s">
        <v>16</v>
      </c>
      <c r="D780" s="40">
        <v>258171</v>
      </c>
      <c r="E780" s="46" t="s">
        <v>34</v>
      </c>
    </row>
    <row r="781" spans="1:5" s="21" customFormat="1" x14ac:dyDescent="0.25">
      <c r="A781" s="46">
        <v>2016</v>
      </c>
      <c r="B781" s="46">
        <v>5</v>
      </c>
      <c r="C781" s="48" t="s">
        <v>16</v>
      </c>
      <c r="D781" s="40">
        <v>1876</v>
      </c>
      <c r="E781" s="46" t="s">
        <v>35</v>
      </c>
    </row>
    <row r="782" spans="1:5" s="21" customFormat="1" x14ac:dyDescent="0.25">
      <c r="A782" s="46">
        <v>2016</v>
      </c>
      <c r="B782" s="46">
        <v>5</v>
      </c>
      <c r="C782" s="48" t="s">
        <v>67</v>
      </c>
      <c r="D782" s="40">
        <v>278873</v>
      </c>
      <c r="E782" s="46" t="s">
        <v>18</v>
      </c>
    </row>
    <row r="783" spans="1:5" s="21" customFormat="1" x14ac:dyDescent="0.25">
      <c r="A783" s="46">
        <v>2016</v>
      </c>
      <c r="B783" s="46">
        <v>5</v>
      </c>
      <c r="C783" s="48" t="s">
        <v>67</v>
      </c>
      <c r="D783" s="40">
        <v>276997</v>
      </c>
      <c r="E783" s="46" t="s">
        <v>34</v>
      </c>
    </row>
    <row r="784" spans="1:5" s="21" customFormat="1" x14ac:dyDescent="0.25">
      <c r="A784" s="46">
        <v>2016</v>
      </c>
      <c r="B784" s="46">
        <v>5</v>
      </c>
      <c r="C784" s="48" t="s">
        <v>67</v>
      </c>
      <c r="D784" s="40">
        <v>1876</v>
      </c>
      <c r="E784" s="46" t="s">
        <v>35</v>
      </c>
    </row>
    <row r="785" spans="1:5" s="21" customFormat="1" x14ac:dyDescent="0.25">
      <c r="A785" s="46">
        <v>2016</v>
      </c>
      <c r="B785" s="46">
        <v>5</v>
      </c>
      <c r="C785" s="48" t="s">
        <v>80</v>
      </c>
      <c r="D785" s="40">
        <v>64159</v>
      </c>
      <c r="E785" s="46" t="s">
        <v>18</v>
      </c>
    </row>
    <row r="786" spans="1:5" s="21" customFormat="1" x14ac:dyDescent="0.25">
      <c r="A786" s="46">
        <v>2016</v>
      </c>
      <c r="B786" s="46">
        <v>5</v>
      </c>
      <c r="C786" s="48" t="s">
        <v>80</v>
      </c>
      <c r="D786" s="40">
        <v>64159</v>
      </c>
      <c r="E786" s="46" t="s">
        <v>34</v>
      </c>
    </row>
    <row r="787" spans="1:5" s="21" customFormat="1" x14ac:dyDescent="0.25">
      <c r="A787" s="46">
        <v>2016</v>
      </c>
      <c r="B787" s="46">
        <v>5</v>
      </c>
      <c r="C787" s="48" t="s">
        <v>80</v>
      </c>
      <c r="D787" s="40">
        <v>0</v>
      </c>
      <c r="E787" s="46" t="s">
        <v>35</v>
      </c>
    </row>
    <row r="788" spans="1:5" s="21" customFormat="1" x14ac:dyDescent="0.25">
      <c r="A788" s="46">
        <v>2016</v>
      </c>
      <c r="B788" s="46">
        <v>5</v>
      </c>
      <c r="C788" s="48" t="s">
        <v>68</v>
      </c>
      <c r="D788" s="40">
        <v>86851</v>
      </c>
      <c r="E788" s="46" t="s">
        <v>18</v>
      </c>
    </row>
    <row r="789" spans="1:5" s="21" customFormat="1" x14ac:dyDescent="0.25">
      <c r="A789" s="46">
        <v>2016</v>
      </c>
      <c r="B789" s="46">
        <v>5</v>
      </c>
      <c r="C789" s="48" t="s">
        <v>68</v>
      </c>
      <c r="D789" s="40">
        <v>86851</v>
      </c>
      <c r="E789" s="46" t="s">
        <v>34</v>
      </c>
    </row>
    <row r="790" spans="1:5" s="21" customFormat="1" x14ac:dyDescent="0.25">
      <c r="A790" s="46">
        <v>2016</v>
      </c>
      <c r="B790" s="46">
        <v>5</v>
      </c>
      <c r="C790" s="48" t="s">
        <v>68</v>
      </c>
      <c r="D790" s="40">
        <v>0</v>
      </c>
      <c r="E790" s="46" t="s">
        <v>35</v>
      </c>
    </row>
    <row r="791" spans="1:5" s="21" customFormat="1" x14ac:dyDescent="0.25">
      <c r="A791" s="41">
        <v>2016</v>
      </c>
      <c r="B791" s="41">
        <v>6</v>
      </c>
      <c r="C791" s="42" t="s">
        <v>13</v>
      </c>
      <c r="D791" s="40">
        <v>12987</v>
      </c>
      <c r="E791" s="41" t="s">
        <v>18</v>
      </c>
    </row>
    <row r="792" spans="1:5" s="21" customFormat="1" x14ac:dyDescent="0.25">
      <c r="A792" s="41">
        <v>2016</v>
      </c>
      <c r="B792" s="41">
        <v>6</v>
      </c>
      <c r="C792" s="42" t="s">
        <v>13</v>
      </c>
      <c r="D792" s="43">
        <v>12477</v>
      </c>
      <c r="E792" s="41" t="s">
        <v>34</v>
      </c>
    </row>
    <row r="793" spans="1:5" s="21" customFormat="1" x14ac:dyDescent="0.25">
      <c r="A793" s="41">
        <v>2016</v>
      </c>
      <c r="B793" s="41">
        <v>6</v>
      </c>
      <c r="C793" s="42" t="s">
        <v>13</v>
      </c>
      <c r="D793" s="45">
        <v>510</v>
      </c>
      <c r="E793" s="41" t="s">
        <v>35</v>
      </c>
    </row>
    <row r="794" spans="1:5" s="21" customFormat="1" x14ac:dyDescent="0.25">
      <c r="A794" s="41">
        <v>2016</v>
      </c>
      <c r="B794" s="41">
        <v>6</v>
      </c>
      <c r="C794" s="42" t="s">
        <v>83</v>
      </c>
      <c r="D794" s="40">
        <v>877</v>
      </c>
      <c r="E794" s="41" t="s">
        <v>18</v>
      </c>
    </row>
    <row r="795" spans="1:5" s="21" customFormat="1" x14ac:dyDescent="0.25">
      <c r="A795" s="41">
        <v>2016</v>
      </c>
      <c r="B795" s="41">
        <v>6</v>
      </c>
      <c r="C795" s="42" t="s">
        <v>83</v>
      </c>
      <c r="D795" s="43">
        <v>823</v>
      </c>
      <c r="E795" s="41" t="s">
        <v>34</v>
      </c>
    </row>
    <row r="796" spans="1:5" s="21" customFormat="1" x14ac:dyDescent="0.25">
      <c r="A796" s="41">
        <v>2016</v>
      </c>
      <c r="B796" s="41">
        <v>6</v>
      </c>
      <c r="C796" s="42" t="s">
        <v>83</v>
      </c>
      <c r="D796" s="40">
        <v>54</v>
      </c>
      <c r="E796" s="41" t="s">
        <v>35</v>
      </c>
    </row>
    <row r="797" spans="1:5" s="21" customFormat="1" x14ac:dyDescent="0.25">
      <c r="A797" s="46">
        <v>2016</v>
      </c>
      <c r="B797" s="46">
        <v>6</v>
      </c>
      <c r="C797" s="48" t="s">
        <v>36</v>
      </c>
      <c r="D797" s="40">
        <v>2228</v>
      </c>
      <c r="E797" s="46" t="s">
        <v>18</v>
      </c>
    </row>
    <row r="798" spans="1:5" s="21" customFormat="1" x14ac:dyDescent="0.25">
      <c r="A798" s="46">
        <v>2016</v>
      </c>
      <c r="B798" s="46">
        <v>6</v>
      </c>
      <c r="C798" s="48" t="s">
        <v>36</v>
      </c>
      <c r="D798" s="40">
        <v>2205</v>
      </c>
      <c r="E798" s="46" t="s">
        <v>34</v>
      </c>
    </row>
    <row r="799" spans="1:5" s="21" customFormat="1" x14ac:dyDescent="0.25">
      <c r="A799" s="46">
        <v>2016</v>
      </c>
      <c r="B799" s="46">
        <v>6</v>
      </c>
      <c r="C799" s="48" t="s">
        <v>36</v>
      </c>
      <c r="D799" s="40">
        <v>23</v>
      </c>
      <c r="E799" s="46" t="s">
        <v>35</v>
      </c>
    </row>
    <row r="800" spans="1:5" s="21" customFormat="1" x14ac:dyDescent="0.25">
      <c r="A800" s="46">
        <v>2016</v>
      </c>
      <c r="B800" s="46">
        <v>6</v>
      </c>
      <c r="C800" s="48" t="s">
        <v>4</v>
      </c>
      <c r="D800" s="40">
        <v>11239</v>
      </c>
      <c r="E800" s="46" t="s">
        <v>18</v>
      </c>
    </row>
    <row r="801" spans="1:5" s="21" customFormat="1" x14ac:dyDescent="0.25">
      <c r="A801" s="46">
        <v>2016</v>
      </c>
      <c r="B801" s="46">
        <v>6</v>
      </c>
      <c r="C801" s="48" t="s">
        <v>4</v>
      </c>
      <c r="D801" s="40">
        <v>11166</v>
      </c>
      <c r="E801" s="46" t="s">
        <v>34</v>
      </c>
    </row>
    <row r="802" spans="1:5" s="21" customFormat="1" x14ac:dyDescent="0.25">
      <c r="A802" s="46">
        <v>2016</v>
      </c>
      <c r="B802" s="46">
        <v>6</v>
      </c>
      <c r="C802" s="48" t="s">
        <v>4</v>
      </c>
      <c r="D802" s="40">
        <v>73</v>
      </c>
      <c r="E802" s="46" t="s">
        <v>35</v>
      </c>
    </row>
    <row r="803" spans="1:5" s="21" customFormat="1" x14ac:dyDescent="0.25">
      <c r="A803" s="46">
        <v>2016</v>
      </c>
      <c r="B803" s="46">
        <v>6</v>
      </c>
      <c r="C803" s="48" t="s">
        <v>66</v>
      </c>
      <c r="D803" s="40">
        <v>4442</v>
      </c>
      <c r="E803" s="46" t="s">
        <v>18</v>
      </c>
    </row>
    <row r="804" spans="1:5" s="21" customFormat="1" x14ac:dyDescent="0.25">
      <c r="A804" s="46">
        <v>2016</v>
      </c>
      <c r="B804" s="46">
        <v>6</v>
      </c>
      <c r="C804" s="48" t="s">
        <v>66</v>
      </c>
      <c r="D804" s="40">
        <v>4441</v>
      </c>
      <c r="E804" s="46" t="s">
        <v>34</v>
      </c>
    </row>
    <row r="805" spans="1:5" s="21" customFormat="1" x14ac:dyDescent="0.25">
      <c r="A805" s="46">
        <v>2016</v>
      </c>
      <c r="B805" s="46">
        <v>6</v>
      </c>
      <c r="C805" s="48" t="s">
        <v>66</v>
      </c>
      <c r="D805" s="40">
        <v>1</v>
      </c>
      <c r="E805" s="46" t="s">
        <v>35</v>
      </c>
    </row>
    <row r="806" spans="1:5" s="21" customFormat="1" x14ac:dyDescent="0.25">
      <c r="A806" s="46">
        <v>2016</v>
      </c>
      <c r="B806" s="46">
        <v>6</v>
      </c>
      <c r="C806" s="48" t="s">
        <v>84</v>
      </c>
      <c r="D806" s="40">
        <v>8549</v>
      </c>
      <c r="E806" s="46" t="s">
        <v>18</v>
      </c>
    </row>
    <row r="807" spans="1:5" s="21" customFormat="1" x14ac:dyDescent="0.25">
      <c r="A807" s="46">
        <v>2016</v>
      </c>
      <c r="B807" s="46">
        <v>6</v>
      </c>
      <c r="C807" s="48" t="s">
        <v>84</v>
      </c>
      <c r="D807" s="40">
        <v>8545</v>
      </c>
      <c r="E807" s="46" t="s">
        <v>34</v>
      </c>
    </row>
    <row r="808" spans="1:5" s="21" customFormat="1" x14ac:dyDescent="0.25">
      <c r="A808" s="46">
        <v>2016</v>
      </c>
      <c r="B808" s="46">
        <v>6</v>
      </c>
      <c r="C808" s="48" t="s">
        <v>84</v>
      </c>
      <c r="D808" s="40">
        <v>4</v>
      </c>
      <c r="E808" s="46" t="s">
        <v>35</v>
      </c>
    </row>
    <row r="809" spans="1:5" s="21" customFormat="1" x14ac:dyDescent="0.25">
      <c r="A809" s="46">
        <v>2016</v>
      </c>
      <c r="B809" s="46">
        <v>6</v>
      </c>
      <c r="C809" s="48" t="s">
        <v>76</v>
      </c>
      <c r="D809" s="40">
        <v>18879</v>
      </c>
      <c r="E809" s="46" t="s">
        <v>18</v>
      </c>
    </row>
    <row r="810" spans="1:5" s="21" customFormat="1" x14ac:dyDescent="0.25">
      <c r="A810" s="46">
        <v>2016</v>
      </c>
      <c r="B810" s="46">
        <v>6</v>
      </c>
      <c r="C810" s="48" t="s">
        <v>76</v>
      </c>
      <c r="D810" s="40">
        <v>18879</v>
      </c>
      <c r="E810" s="46" t="s">
        <v>34</v>
      </c>
    </row>
    <row r="811" spans="1:5" s="21" customFormat="1" x14ac:dyDescent="0.25">
      <c r="A811" s="46">
        <v>2016</v>
      </c>
      <c r="B811" s="46">
        <v>6</v>
      </c>
      <c r="C811" s="48" t="s">
        <v>76</v>
      </c>
      <c r="D811" s="40">
        <v>0</v>
      </c>
      <c r="E811" s="46" t="s">
        <v>35</v>
      </c>
    </row>
    <row r="812" spans="1:5" s="21" customFormat="1" x14ac:dyDescent="0.25">
      <c r="A812" s="46">
        <v>2016</v>
      </c>
      <c r="B812" s="46">
        <v>6</v>
      </c>
      <c r="C812" s="48" t="s">
        <v>16</v>
      </c>
      <c r="D812" s="40">
        <v>261620</v>
      </c>
      <c r="E812" s="46" t="s">
        <v>18</v>
      </c>
    </row>
    <row r="813" spans="1:5" s="21" customFormat="1" x14ac:dyDescent="0.25">
      <c r="A813" s="46">
        <v>2016</v>
      </c>
      <c r="B813" s="46">
        <v>6</v>
      </c>
      <c r="C813" s="48" t="s">
        <v>16</v>
      </c>
      <c r="D813" s="40">
        <v>259259</v>
      </c>
      <c r="E813" s="46" t="s">
        <v>34</v>
      </c>
    </row>
    <row r="814" spans="1:5" s="21" customFormat="1" x14ac:dyDescent="0.25">
      <c r="A814" s="46">
        <v>2016</v>
      </c>
      <c r="B814" s="46">
        <v>6</v>
      </c>
      <c r="C814" s="48" t="s">
        <v>16</v>
      </c>
      <c r="D814" s="40">
        <v>2361</v>
      </c>
      <c r="E814" s="46" t="s">
        <v>35</v>
      </c>
    </row>
    <row r="815" spans="1:5" s="21" customFormat="1" x14ac:dyDescent="0.25">
      <c r="A815" s="46">
        <v>2016</v>
      </c>
      <c r="B815" s="46">
        <v>6</v>
      </c>
      <c r="C815" s="48" t="s">
        <v>67</v>
      </c>
      <c r="D815" s="40">
        <v>280499</v>
      </c>
      <c r="E815" s="46" t="s">
        <v>18</v>
      </c>
    </row>
    <row r="816" spans="1:5" s="21" customFormat="1" x14ac:dyDescent="0.25">
      <c r="A816" s="46">
        <v>2016</v>
      </c>
      <c r="B816" s="46">
        <v>6</v>
      </c>
      <c r="C816" s="48" t="s">
        <v>67</v>
      </c>
      <c r="D816" s="40">
        <v>278138</v>
      </c>
      <c r="E816" s="46" t="s">
        <v>34</v>
      </c>
    </row>
    <row r="817" spans="1:5" s="21" customFormat="1" x14ac:dyDescent="0.25">
      <c r="A817" s="46">
        <v>2016</v>
      </c>
      <c r="B817" s="46">
        <v>6</v>
      </c>
      <c r="C817" s="48" t="s">
        <v>67</v>
      </c>
      <c r="D817" s="40">
        <v>2361</v>
      </c>
      <c r="E817" s="46" t="s">
        <v>35</v>
      </c>
    </row>
    <row r="818" spans="1:5" s="21" customFormat="1" x14ac:dyDescent="0.25">
      <c r="A818" s="46">
        <v>2016</v>
      </c>
      <c r="B818" s="46">
        <v>6</v>
      </c>
      <c r="C818" s="48" t="s">
        <v>80</v>
      </c>
      <c r="D818" s="40">
        <v>64414</v>
      </c>
      <c r="E818" s="46" t="s">
        <v>18</v>
      </c>
    </row>
    <row r="819" spans="1:5" s="21" customFormat="1" x14ac:dyDescent="0.25">
      <c r="A819" s="46">
        <v>2016</v>
      </c>
      <c r="B819" s="46">
        <v>6</v>
      </c>
      <c r="C819" s="48" t="s">
        <v>80</v>
      </c>
      <c r="D819" s="40">
        <v>64414</v>
      </c>
      <c r="E819" s="46" t="s">
        <v>34</v>
      </c>
    </row>
    <row r="820" spans="1:5" s="21" customFormat="1" x14ac:dyDescent="0.25">
      <c r="A820" s="46">
        <v>2016</v>
      </c>
      <c r="B820" s="46">
        <v>6</v>
      </c>
      <c r="C820" s="48" t="s">
        <v>80</v>
      </c>
      <c r="D820" s="40">
        <v>0</v>
      </c>
      <c r="E820" s="46" t="s">
        <v>35</v>
      </c>
    </row>
    <row r="821" spans="1:5" s="21" customFormat="1" x14ac:dyDescent="0.25">
      <c r="A821" s="46">
        <v>2016</v>
      </c>
      <c r="B821" s="46">
        <v>6</v>
      </c>
      <c r="C821" s="48" t="s">
        <v>68</v>
      </c>
      <c r="D821" s="40">
        <v>87925</v>
      </c>
      <c r="E821" s="46" t="s">
        <v>18</v>
      </c>
    </row>
    <row r="822" spans="1:5" s="21" customFormat="1" x14ac:dyDescent="0.25">
      <c r="A822" s="46">
        <v>2016</v>
      </c>
      <c r="B822" s="46">
        <v>6</v>
      </c>
      <c r="C822" s="48" t="s">
        <v>68</v>
      </c>
      <c r="D822" s="40">
        <v>87925</v>
      </c>
      <c r="E822" s="46" t="s">
        <v>34</v>
      </c>
    </row>
    <row r="823" spans="1:5" s="21" customFormat="1" x14ac:dyDescent="0.25">
      <c r="A823" s="46">
        <v>2016</v>
      </c>
      <c r="B823" s="46">
        <v>6</v>
      </c>
      <c r="C823" s="48" t="s">
        <v>68</v>
      </c>
      <c r="D823" s="40">
        <v>0</v>
      </c>
      <c r="E823" s="46" t="s">
        <v>35</v>
      </c>
    </row>
    <row r="824" spans="1:5" s="21" customFormat="1" x14ac:dyDescent="0.25">
      <c r="A824" s="41">
        <v>2016</v>
      </c>
      <c r="B824" s="41">
        <v>7</v>
      </c>
      <c r="C824" s="42" t="s">
        <v>13</v>
      </c>
      <c r="D824" s="40">
        <v>9074</v>
      </c>
      <c r="E824" s="41" t="s">
        <v>18</v>
      </c>
    </row>
    <row r="825" spans="1:5" s="21" customFormat="1" x14ac:dyDescent="0.25">
      <c r="A825" s="41">
        <v>2016</v>
      </c>
      <c r="B825" s="41">
        <v>7</v>
      </c>
      <c r="C825" s="42" t="s">
        <v>13</v>
      </c>
      <c r="D825" s="43">
        <v>8529</v>
      </c>
      <c r="E825" s="41" t="s">
        <v>34</v>
      </c>
    </row>
    <row r="826" spans="1:5" s="21" customFormat="1" x14ac:dyDescent="0.25">
      <c r="A826" s="41">
        <v>2016</v>
      </c>
      <c r="B826" s="41">
        <v>7</v>
      </c>
      <c r="C826" s="42" t="s">
        <v>13</v>
      </c>
      <c r="D826" s="45">
        <v>545</v>
      </c>
      <c r="E826" s="41" t="s">
        <v>35</v>
      </c>
    </row>
    <row r="827" spans="1:5" s="21" customFormat="1" x14ac:dyDescent="0.25">
      <c r="A827" s="41">
        <v>2016</v>
      </c>
      <c r="B827" s="41">
        <v>7</v>
      </c>
      <c r="C827" s="42" t="s">
        <v>83</v>
      </c>
      <c r="D827" s="40">
        <v>339</v>
      </c>
      <c r="E827" s="41" t="s">
        <v>18</v>
      </c>
    </row>
    <row r="828" spans="1:5" s="21" customFormat="1" x14ac:dyDescent="0.25">
      <c r="A828" s="41">
        <v>2016</v>
      </c>
      <c r="B828" s="41">
        <v>7</v>
      </c>
      <c r="C828" s="42" t="s">
        <v>83</v>
      </c>
      <c r="D828" s="43">
        <v>284</v>
      </c>
      <c r="E828" s="41" t="s">
        <v>34</v>
      </c>
    </row>
    <row r="829" spans="1:5" s="21" customFormat="1" x14ac:dyDescent="0.25">
      <c r="A829" s="41">
        <v>2016</v>
      </c>
      <c r="B829" s="41">
        <v>7</v>
      </c>
      <c r="C829" s="42" t="s">
        <v>83</v>
      </c>
      <c r="D829" s="40">
        <v>55</v>
      </c>
      <c r="E829" s="41" t="s">
        <v>35</v>
      </c>
    </row>
    <row r="830" spans="1:5" s="21" customFormat="1" x14ac:dyDescent="0.25">
      <c r="A830" s="46">
        <v>2016</v>
      </c>
      <c r="B830" s="46">
        <v>7</v>
      </c>
      <c r="C830" s="48" t="s">
        <v>36</v>
      </c>
      <c r="D830" s="40">
        <v>1974</v>
      </c>
      <c r="E830" s="46" t="s">
        <v>18</v>
      </c>
    </row>
    <row r="831" spans="1:5" s="21" customFormat="1" x14ac:dyDescent="0.25">
      <c r="A831" s="46">
        <v>2016</v>
      </c>
      <c r="B831" s="46">
        <v>7</v>
      </c>
      <c r="C831" s="48" t="s">
        <v>36</v>
      </c>
      <c r="D831" s="40">
        <v>1945</v>
      </c>
      <c r="E831" s="46" t="s">
        <v>34</v>
      </c>
    </row>
    <row r="832" spans="1:5" s="21" customFormat="1" x14ac:dyDescent="0.25">
      <c r="A832" s="46">
        <v>2016</v>
      </c>
      <c r="B832" s="46">
        <v>7</v>
      </c>
      <c r="C832" s="48" t="s">
        <v>36</v>
      </c>
      <c r="D832" s="40">
        <v>29</v>
      </c>
      <c r="E832" s="46" t="s">
        <v>35</v>
      </c>
    </row>
    <row r="833" spans="1:5" s="21" customFormat="1" x14ac:dyDescent="0.25">
      <c r="A833" s="46">
        <v>2016</v>
      </c>
      <c r="B833" s="46">
        <v>7</v>
      </c>
      <c r="C833" s="48" t="s">
        <v>4</v>
      </c>
      <c r="D833" s="40">
        <v>6874</v>
      </c>
      <c r="E833" s="46" t="s">
        <v>18</v>
      </c>
    </row>
    <row r="834" spans="1:5" s="21" customFormat="1" x14ac:dyDescent="0.25">
      <c r="A834" s="46">
        <v>2016</v>
      </c>
      <c r="B834" s="46">
        <v>7</v>
      </c>
      <c r="C834" s="48" t="s">
        <v>4</v>
      </c>
      <c r="D834" s="40">
        <v>6790</v>
      </c>
      <c r="E834" s="46" t="s">
        <v>34</v>
      </c>
    </row>
    <row r="835" spans="1:5" s="21" customFormat="1" x14ac:dyDescent="0.25">
      <c r="A835" s="46">
        <v>2016</v>
      </c>
      <c r="B835" s="46">
        <v>7</v>
      </c>
      <c r="C835" s="48" t="s">
        <v>4</v>
      </c>
      <c r="D835" s="40">
        <v>84</v>
      </c>
      <c r="E835" s="46" t="s">
        <v>35</v>
      </c>
    </row>
    <row r="836" spans="1:5" s="21" customFormat="1" x14ac:dyDescent="0.25">
      <c r="A836" s="46">
        <v>2016</v>
      </c>
      <c r="B836" s="46">
        <v>7</v>
      </c>
      <c r="C836" s="48" t="s">
        <v>66</v>
      </c>
      <c r="D836" s="40">
        <v>2932</v>
      </c>
      <c r="E836" s="46" t="s">
        <v>18</v>
      </c>
    </row>
    <row r="837" spans="1:5" s="21" customFormat="1" x14ac:dyDescent="0.25">
      <c r="A837" s="46">
        <v>2016</v>
      </c>
      <c r="B837" s="46">
        <v>7</v>
      </c>
      <c r="C837" s="48" t="s">
        <v>66</v>
      </c>
      <c r="D837" s="40">
        <v>2883</v>
      </c>
      <c r="E837" s="46" t="s">
        <v>34</v>
      </c>
    </row>
    <row r="838" spans="1:5" s="21" customFormat="1" x14ac:dyDescent="0.25">
      <c r="A838" s="46">
        <v>2016</v>
      </c>
      <c r="B838" s="46">
        <v>7</v>
      </c>
      <c r="C838" s="48" t="s">
        <v>66</v>
      </c>
      <c r="D838" s="40">
        <v>49</v>
      </c>
      <c r="E838" s="46" t="s">
        <v>35</v>
      </c>
    </row>
    <row r="839" spans="1:5" s="21" customFormat="1" x14ac:dyDescent="0.25">
      <c r="A839" s="46">
        <v>2016</v>
      </c>
      <c r="B839" s="46">
        <v>7</v>
      </c>
      <c r="C839" s="48" t="s">
        <v>84</v>
      </c>
      <c r="D839" s="40">
        <v>6344</v>
      </c>
      <c r="E839" s="46" t="s">
        <v>18</v>
      </c>
    </row>
    <row r="840" spans="1:5" s="21" customFormat="1" x14ac:dyDescent="0.25">
      <c r="A840" s="46">
        <v>2016</v>
      </c>
      <c r="B840" s="46">
        <v>7</v>
      </c>
      <c r="C840" s="48" t="s">
        <v>84</v>
      </c>
      <c r="D840" s="40">
        <v>6334</v>
      </c>
      <c r="E840" s="46" t="s">
        <v>34</v>
      </c>
    </row>
    <row r="841" spans="1:5" s="21" customFormat="1" x14ac:dyDescent="0.25">
      <c r="A841" s="46">
        <v>2016</v>
      </c>
      <c r="B841" s="46">
        <v>7</v>
      </c>
      <c r="C841" s="48" t="s">
        <v>84</v>
      </c>
      <c r="D841" s="40">
        <v>10</v>
      </c>
      <c r="E841" s="46" t="s">
        <v>35</v>
      </c>
    </row>
    <row r="842" spans="1:5" s="21" customFormat="1" x14ac:dyDescent="0.25">
      <c r="A842" s="46">
        <v>2016</v>
      </c>
      <c r="B842" s="46">
        <v>7</v>
      </c>
      <c r="C842" s="48" t="s">
        <v>76</v>
      </c>
      <c r="D842" s="40">
        <v>19212</v>
      </c>
      <c r="E842" s="46" t="s">
        <v>18</v>
      </c>
    </row>
    <row r="843" spans="1:5" s="21" customFormat="1" x14ac:dyDescent="0.25">
      <c r="A843" s="46">
        <v>2016</v>
      </c>
      <c r="B843" s="46">
        <v>7</v>
      </c>
      <c r="C843" s="48" t="s">
        <v>76</v>
      </c>
      <c r="D843" s="40">
        <v>19212</v>
      </c>
      <c r="E843" s="46" t="s">
        <v>34</v>
      </c>
    </row>
    <row r="844" spans="1:5" s="21" customFormat="1" x14ac:dyDescent="0.25">
      <c r="A844" s="46">
        <v>2016</v>
      </c>
      <c r="B844" s="46">
        <v>7</v>
      </c>
      <c r="C844" s="48" t="s">
        <v>76</v>
      </c>
      <c r="D844" s="40">
        <v>0</v>
      </c>
      <c r="E844" s="46" t="s">
        <v>35</v>
      </c>
    </row>
    <row r="845" spans="1:5" s="21" customFormat="1" x14ac:dyDescent="0.25">
      <c r="A845" s="46">
        <v>2016</v>
      </c>
      <c r="B845" s="46">
        <v>7</v>
      </c>
      <c r="C845" s="48" t="s">
        <v>16</v>
      </c>
      <c r="D845" s="40">
        <v>262612</v>
      </c>
      <c r="E845" s="46" t="s">
        <v>18</v>
      </c>
    </row>
    <row r="846" spans="1:5" s="21" customFormat="1" x14ac:dyDescent="0.25">
      <c r="A846" s="46">
        <v>2016</v>
      </c>
      <c r="B846" s="46">
        <v>7</v>
      </c>
      <c r="C846" s="48" t="s">
        <v>16</v>
      </c>
      <c r="D846" s="40">
        <v>259752</v>
      </c>
      <c r="E846" s="46" t="s">
        <v>34</v>
      </c>
    </row>
    <row r="847" spans="1:5" s="21" customFormat="1" x14ac:dyDescent="0.25">
      <c r="A847" s="46">
        <v>2016</v>
      </c>
      <c r="B847" s="46">
        <v>7</v>
      </c>
      <c r="C847" s="48" t="s">
        <v>16</v>
      </c>
      <c r="D847" s="40">
        <v>2860</v>
      </c>
      <c r="E847" s="46" t="s">
        <v>35</v>
      </c>
    </row>
    <row r="848" spans="1:5" s="21" customFormat="1" x14ac:dyDescent="0.25">
      <c r="A848" s="46">
        <v>2016</v>
      </c>
      <c r="B848" s="46">
        <v>7</v>
      </c>
      <c r="C848" s="48" t="s">
        <v>67</v>
      </c>
      <c r="D848" s="40">
        <v>281824</v>
      </c>
      <c r="E848" s="46" t="s">
        <v>18</v>
      </c>
    </row>
    <row r="849" spans="1:5" s="21" customFormat="1" x14ac:dyDescent="0.25">
      <c r="A849" s="46">
        <v>2016</v>
      </c>
      <c r="B849" s="46">
        <v>7</v>
      </c>
      <c r="C849" s="48" t="s">
        <v>67</v>
      </c>
      <c r="D849" s="40">
        <v>278964</v>
      </c>
      <c r="E849" s="46" t="s">
        <v>34</v>
      </c>
    </row>
    <row r="850" spans="1:5" s="21" customFormat="1" x14ac:dyDescent="0.25">
      <c r="A850" s="46">
        <v>2016</v>
      </c>
      <c r="B850" s="46">
        <v>7</v>
      </c>
      <c r="C850" s="48" t="s">
        <v>67</v>
      </c>
      <c r="D850" s="40">
        <v>2860</v>
      </c>
      <c r="E850" s="46" t="s">
        <v>35</v>
      </c>
    </row>
    <row r="851" spans="1:5" s="21" customFormat="1" x14ac:dyDescent="0.25">
      <c r="A851" s="46">
        <v>2016</v>
      </c>
      <c r="B851" s="46">
        <v>7</v>
      </c>
      <c r="C851" s="48" t="s">
        <v>80</v>
      </c>
      <c r="D851" s="40">
        <v>64989</v>
      </c>
      <c r="E851" s="46" t="s">
        <v>18</v>
      </c>
    </row>
    <row r="852" spans="1:5" s="21" customFormat="1" x14ac:dyDescent="0.25">
      <c r="A852" s="46">
        <v>2016</v>
      </c>
      <c r="B852" s="46">
        <v>7</v>
      </c>
      <c r="C852" s="48" t="s">
        <v>80</v>
      </c>
      <c r="D852" s="40">
        <v>64989</v>
      </c>
      <c r="E852" s="46" t="s">
        <v>34</v>
      </c>
    </row>
    <row r="853" spans="1:5" s="21" customFormat="1" x14ac:dyDescent="0.25">
      <c r="A853" s="46">
        <v>2016</v>
      </c>
      <c r="B853" s="46">
        <v>7</v>
      </c>
      <c r="C853" s="48" t="s">
        <v>80</v>
      </c>
      <c r="D853" s="40">
        <v>0</v>
      </c>
      <c r="E853" s="46" t="s">
        <v>35</v>
      </c>
    </row>
    <row r="854" spans="1:5" s="21" customFormat="1" x14ac:dyDescent="0.25">
      <c r="A854" s="46">
        <v>2016</v>
      </c>
      <c r="B854" s="46">
        <v>7</v>
      </c>
      <c r="C854" s="48" t="s">
        <v>68</v>
      </c>
      <c r="D854" s="40">
        <v>87571</v>
      </c>
      <c r="E854" s="46" t="s">
        <v>18</v>
      </c>
    </row>
    <row r="855" spans="1:5" s="21" customFormat="1" x14ac:dyDescent="0.25">
      <c r="A855" s="46">
        <v>2016</v>
      </c>
      <c r="B855" s="46">
        <v>7</v>
      </c>
      <c r="C855" s="48" t="s">
        <v>68</v>
      </c>
      <c r="D855" s="40">
        <v>87571</v>
      </c>
      <c r="E855" s="46" t="s">
        <v>34</v>
      </c>
    </row>
    <row r="856" spans="1:5" s="21" customFormat="1" x14ac:dyDescent="0.25">
      <c r="A856" s="46">
        <v>2016</v>
      </c>
      <c r="B856" s="46">
        <v>7</v>
      </c>
      <c r="C856" s="48" t="s">
        <v>68</v>
      </c>
      <c r="D856" s="40">
        <v>0</v>
      </c>
      <c r="E856" s="46" t="s">
        <v>35</v>
      </c>
    </row>
    <row r="857" spans="1:5" s="21" customFormat="1" x14ac:dyDescent="0.25">
      <c r="A857" s="41">
        <v>2016</v>
      </c>
      <c r="B857" s="41">
        <v>8</v>
      </c>
      <c r="C857" s="42" t="s">
        <v>13</v>
      </c>
      <c r="D857" s="40">
        <v>11995</v>
      </c>
      <c r="E857" s="41" t="s">
        <v>18</v>
      </c>
    </row>
    <row r="858" spans="1:5" s="21" customFormat="1" x14ac:dyDescent="0.25">
      <c r="A858" s="41">
        <v>2016</v>
      </c>
      <c r="B858" s="41">
        <v>8</v>
      </c>
      <c r="C858" s="42" t="s">
        <v>13</v>
      </c>
      <c r="D858" s="43">
        <v>11387</v>
      </c>
      <c r="E858" s="41" t="s">
        <v>34</v>
      </c>
    </row>
    <row r="859" spans="1:5" s="21" customFormat="1" x14ac:dyDescent="0.25">
      <c r="A859" s="41">
        <v>2016</v>
      </c>
      <c r="B859" s="41">
        <v>8</v>
      </c>
      <c r="C859" s="42" t="s">
        <v>13</v>
      </c>
      <c r="D859" s="45">
        <v>608</v>
      </c>
      <c r="E859" s="41" t="s">
        <v>35</v>
      </c>
    </row>
    <row r="860" spans="1:5" s="21" customFormat="1" x14ac:dyDescent="0.25">
      <c r="A860" s="41">
        <v>2016</v>
      </c>
      <c r="B860" s="41">
        <v>8</v>
      </c>
      <c r="C860" s="42" t="s">
        <v>83</v>
      </c>
      <c r="D860" s="40">
        <v>885</v>
      </c>
      <c r="E860" s="41" t="s">
        <v>18</v>
      </c>
    </row>
    <row r="861" spans="1:5" s="21" customFormat="1" x14ac:dyDescent="0.25">
      <c r="A861" s="41">
        <v>2016</v>
      </c>
      <c r="B861" s="41">
        <v>8</v>
      </c>
      <c r="C861" s="42" t="s">
        <v>83</v>
      </c>
      <c r="D861" s="43">
        <v>808</v>
      </c>
      <c r="E861" s="41" t="s">
        <v>34</v>
      </c>
    </row>
    <row r="862" spans="1:5" s="21" customFormat="1" x14ac:dyDescent="0.25">
      <c r="A862" s="41">
        <v>2016</v>
      </c>
      <c r="B862" s="41">
        <v>8</v>
      </c>
      <c r="C862" s="42" t="s">
        <v>83</v>
      </c>
      <c r="D862" s="40">
        <v>77</v>
      </c>
      <c r="E862" s="41" t="s">
        <v>35</v>
      </c>
    </row>
    <row r="863" spans="1:5" s="21" customFormat="1" x14ac:dyDescent="0.25">
      <c r="A863" s="46">
        <v>2016</v>
      </c>
      <c r="B863" s="46">
        <v>8</v>
      </c>
      <c r="C863" s="48" t="s">
        <v>36</v>
      </c>
      <c r="D863" s="40">
        <v>2620</v>
      </c>
      <c r="E863" s="46" t="s">
        <v>18</v>
      </c>
    </row>
    <row r="864" spans="1:5" s="21" customFormat="1" x14ac:dyDescent="0.25">
      <c r="A864" s="46">
        <v>2016</v>
      </c>
      <c r="B864" s="46">
        <v>8</v>
      </c>
      <c r="C864" s="48" t="s">
        <v>36</v>
      </c>
      <c r="D864" s="40">
        <v>2548</v>
      </c>
      <c r="E864" s="46" t="s">
        <v>34</v>
      </c>
    </row>
    <row r="865" spans="1:5" s="21" customFormat="1" x14ac:dyDescent="0.25">
      <c r="A865" s="46">
        <v>2016</v>
      </c>
      <c r="B865" s="46">
        <v>8</v>
      </c>
      <c r="C865" s="48" t="s">
        <v>36</v>
      </c>
      <c r="D865" s="40">
        <v>72</v>
      </c>
      <c r="E865" s="46" t="s">
        <v>35</v>
      </c>
    </row>
    <row r="866" spans="1:5" s="21" customFormat="1" x14ac:dyDescent="0.25">
      <c r="A866" s="46">
        <v>2016</v>
      </c>
      <c r="B866" s="46">
        <v>8</v>
      </c>
      <c r="C866" s="48" t="s">
        <v>4</v>
      </c>
      <c r="D866" s="40">
        <v>10994</v>
      </c>
      <c r="E866" s="46" t="s">
        <v>18</v>
      </c>
    </row>
    <row r="867" spans="1:5" s="21" customFormat="1" x14ac:dyDescent="0.25">
      <c r="A867" s="46">
        <v>2016</v>
      </c>
      <c r="B867" s="46">
        <v>8</v>
      </c>
      <c r="C867" s="48" t="s">
        <v>4</v>
      </c>
      <c r="D867" s="40">
        <v>10991</v>
      </c>
      <c r="E867" s="46" t="s">
        <v>34</v>
      </c>
    </row>
    <row r="868" spans="1:5" s="21" customFormat="1" x14ac:dyDescent="0.25">
      <c r="A868" s="46">
        <v>2016</v>
      </c>
      <c r="B868" s="46">
        <v>8</v>
      </c>
      <c r="C868" s="48" t="s">
        <v>4</v>
      </c>
      <c r="D868" s="40">
        <v>3</v>
      </c>
      <c r="E868" s="46" t="s">
        <v>35</v>
      </c>
    </row>
    <row r="869" spans="1:5" s="21" customFormat="1" x14ac:dyDescent="0.25">
      <c r="A869" s="46">
        <v>2016</v>
      </c>
      <c r="B869" s="46">
        <v>8</v>
      </c>
      <c r="C869" s="48" t="s">
        <v>66</v>
      </c>
      <c r="D869" s="40">
        <v>4752</v>
      </c>
      <c r="E869" s="46" t="s">
        <v>18</v>
      </c>
    </row>
    <row r="870" spans="1:5" s="21" customFormat="1" x14ac:dyDescent="0.25">
      <c r="A870" s="46">
        <v>2016</v>
      </c>
      <c r="B870" s="46">
        <v>8</v>
      </c>
      <c r="C870" s="48" t="s">
        <v>66</v>
      </c>
      <c r="D870" s="40">
        <v>4729</v>
      </c>
      <c r="E870" s="46" t="s">
        <v>34</v>
      </c>
    </row>
    <row r="871" spans="1:5" s="21" customFormat="1" x14ac:dyDescent="0.25">
      <c r="A871" s="46">
        <v>2016</v>
      </c>
      <c r="B871" s="46">
        <v>8</v>
      </c>
      <c r="C871" s="48" t="s">
        <v>66</v>
      </c>
      <c r="D871" s="40">
        <v>23</v>
      </c>
      <c r="E871" s="46" t="s">
        <v>35</v>
      </c>
    </row>
    <row r="872" spans="1:5" s="21" customFormat="1" x14ac:dyDescent="0.25">
      <c r="A872" s="46">
        <v>2016</v>
      </c>
      <c r="B872" s="46">
        <v>8</v>
      </c>
      <c r="C872" s="48" t="s">
        <v>84</v>
      </c>
      <c r="D872" s="40">
        <v>7696</v>
      </c>
      <c r="E872" s="46" t="s">
        <v>18</v>
      </c>
    </row>
    <row r="873" spans="1:5" s="21" customFormat="1" x14ac:dyDescent="0.25">
      <c r="A873" s="46">
        <v>2016</v>
      </c>
      <c r="B873" s="46">
        <v>8</v>
      </c>
      <c r="C873" s="48" t="s">
        <v>84</v>
      </c>
      <c r="D873" s="40">
        <v>7650</v>
      </c>
      <c r="E873" s="46" t="s">
        <v>34</v>
      </c>
    </row>
    <row r="874" spans="1:5" s="21" customFormat="1" x14ac:dyDescent="0.25">
      <c r="A874" s="46">
        <v>2016</v>
      </c>
      <c r="B874" s="46">
        <v>8</v>
      </c>
      <c r="C874" s="48" t="s">
        <v>84</v>
      </c>
      <c r="D874" s="40">
        <v>46</v>
      </c>
      <c r="E874" s="46" t="s">
        <v>35</v>
      </c>
    </row>
    <row r="875" spans="1:5" s="21" customFormat="1" x14ac:dyDescent="0.25">
      <c r="A875" s="46">
        <v>2016</v>
      </c>
      <c r="B875" s="46">
        <v>8</v>
      </c>
      <c r="C875" s="48" t="s">
        <v>76</v>
      </c>
      <c r="D875" s="40">
        <v>19527</v>
      </c>
      <c r="E875" s="46" t="s">
        <v>18</v>
      </c>
    </row>
    <row r="876" spans="1:5" s="21" customFormat="1" x14ac:dyDescent="0.25">
      <c r="A876" s="46">
        <v>2016</v>
      </c>
      <c r="B876" s="46">
        <v>8</v>
      </c>
      <c r="C876" s="48" t="s">
        <v>76</v>
      </c>
      <c r="D876" s="40">
        <v>19527</v>
      </c>
      <c r="E876" s="46" t="s">
        <v>34</v>
      </c>
    </row>
    <row r="877" spans="1:5" s="21" customFormat="1" x14ac:dyDescent="0.25">
      <c r="A877" s="46">
        <v>2016</v>
      </c>
      <c r="B877" s="46">
        <v>8</v>
      </c>
      <c r="C877" s="48" t="s">
        <v>76</v>
      </c>
      <c r="D877" s="40">
        <v>0</v>
      </c>
      <c r="E877" s="46" t="s">
        <v>35</v>
      </c>
    </row>
    <row r="878" spans="1:5" s="21" customFormat="1" x14ac:dyDescent="0.25">
      <c r="A878" s="46">
        <v>2016</v>
      </c>
      <c r="B878" s="46">
        <v>8</v>
      </c>
      <c r="C878" s="48" t="s">
        <v>16</v>
      </c>
      <c r="D878" s="40">
        <v>265779</v>
      </c>
      <c r="E878" s="46" t="s">
        <v>18</v>
      </c>
    </row>
    <row r="879" spans="1:5" s="21" customFormat="1" x14ac:dyDescent="0.25">
      <c r="A879" s="46">
        <v>2016</v>
      </c>
      <c r="B879" s="46">
        <v>8</v>
      </c>
      <c r="C879" s="48" t="s">
        <v>16</v>
      </c>
      <c r="D879" s="40">
        <v>262400</v>
      </c>
      <c r="E879" s="46" t="s">
        <v>34</v>
      </c>
    </row>
    <row r="880" spans="1:5" s="21" customFormat="1" x14ac:dyDescent="0.25">
      <c r="A880" s="46">
        <v>2016</v>
      </c>
      <c r="B880" s="46">
        <v>8</v>
      </c>
      <c r="C880" s="48" t="s">
        <v>16</v>
      </c>
      <c r="D880" s="40">
        <v>3379</v>
      </c>
      <c r="E880" s="46" t="s">
        <v>35</v>
      </c>
    </row>
    <row r="881" spans="1:5" s="21" customFormat="1" x14ac:dyDescent="0.25">
      <c r="A881" s="46">
        <v>2016</v>
      </c>
      <c r="B881" s="46">
        <v>8</v>
      </c>
      <c r="C881" s="48" t="s">
        <v>67</v>
      </c>
      <c r="D881" s="40">
        <v>285306</v>
      </c>
      <c r="E881" s="46" t="s">
        <v>18</v>
      </c>
    </row>
    <row r="882" spans="1:5" s="21" customFormat="1" x14ac:dyDescent="0.25">
      <c r="A882" s="46">
        <v>2016</v>
      </c>
      <c r="B882" s="46">
        <v>8</v>
      </c>
      <c r="C882" s="48" t="s">
        <v>67</v>
      </c>
      <c r="D882" s="40">
        <v>281927</v>
      </c>
      <c r="E882" s="46" t="s">
        <v>34</v>
      </c>
    </row>
    <row r="883" spans="1:5" s="21" customFormat="1" x14ac:dyDescent="0.25">
      <c r="A883" s="46">
        <v>2016</v>
      </c>
      <c r="B883" s="46">
        <v>8</v>
      </c>
      <c r="C883" s="48" t="s">
        <v>67</v>
      </c>
      <c r="D883" s="40">
        <v>3379</v>
      </c>
      <c r="E883" s="46" t="s">
        <v>35</v>
      </c>
    </row>
    <row r="884" spans="1:5" s="21" customFormat="1" x14ac:dyDescent="0.25">
      <c r="A884" s="46">
        <v>2016</v>
      </c>
      <c r="B884" s="46">
        <v>8</v>
      </c>
      <c r="C884" s="48" t="s">
        <v>80</v>
      </c>
      <c r="D884" s="40">
        <v>64833</v>
      </c>
      <c r="E884" s="46" t="s">
        <v>18</v>
      </c>
    </row>
    <row r="885" spans="1:5" s="21" customFormat="1" x14ac:dyDescent="0.25">
      <c r="A885" s="46">
        <v>2016</v>
      </c>
      <c r="B885" s="46">
        <v>8</v>
      </c>
      <c r="C885" s="48" t="s">
        <v>80</v>
      </c>
      <c r="D885" s="40">
        <v>64833</v>
      </c>
      <c r="E885" s="46" t="s">
        <v>34</v>
      </c>
    </row>
    <row r="886" spans="1:5" s="21" customFormat="1" x14ac:dyDescent="0.25">
      <c r="A886" s="46">
        <v>2016</v>
      </c>
      <c r="B886" s="46">
        <v>8</v>
      </c>
      <c r="C886" s="48" t="s">
        <v>80</v>
      </c>
      <c r="D886" s="40">
        <v>0</v>
      </c>
      <c r="E886" s="46" t="s">
        <v>35</v>
      </c>
    </row>
    <row r="887" spans="1:5" s="21" customFormat="1" x14ac:dyDescent="0.25">
      <c r="A887" s="46">
        <v>2016</v>
      </c>
      <c r="B887" s="46">
        <v>8</v>
      </c>
      <c r="C887" s="48" t="s">
        <v>68</v>
      </c>
      <c r="D887" s="40">
        <v>86984</v>
      </c>
      <c r="E887" s="46" t="s">
        <v>18</v>
      </c>
    </row>
    <row r="888" spans="1:5" s="21" customFormat="1" x14ac:dyDescent="0.25">
      <c r="A888" s="46">
        <v>2016</v>
      </c>
      <c r="B888" s="46">
        <v>8</v>
      </c>
      <c r="C888" s="48" t="s">
        <v>68</v>
      </c>
      <c r="D888" s="40">
        <v>86984</v>
      </c>
      <c r="E888" s="46" t="s">
        <v>34</v>
      </c>
    </row>
    <row r="889" spans="1:5" s="21" customFormat="1" x14ac:dyDescent="0.25">
      <c r="A889" s="46">
        <v>2016</v>
      </c>
      <c r="B889" s="46">
        <v>8</v>
      </c>
      <c r="C889" s="48" t="s">
        <v>68</v>
      </c>
      <c r="D889" s="40">
        <v>0</v>
      </c>
      <c r="E889" s="46" t="s">
        <v>35</v>
      </c>
    </row>
    <row r="890" spans="1:5" s="21" customFormat="1" x14ac:dyDescent="0.25">
      <c r="A890" s="41">
        <v>2016</v>
      </c>
      <c r="B890" s="41">
        <v>9</v>
      </c>
      <c r="C890" s="42" t="s">
        <v>13</v>
      </c>
      <c r="D890" s="40">
        <v>11167</v>
      </c>
      <c r="E890" s="41" t="s">
        <v>18</v>
      </c>
    </row>
    <row r="891" spans="1:5" s="21" customFormat="1" x14ac:dyDescent="0.25">
      <c r="A891" s="41">
        <v>2016</v>
      </c>
      <c r="B891" s="41">
        <v>9</v>
      </c>
      <c r="C891" s="42" t="s">
        <v>13</v>
      </c>
      <c r="D891" s="43">
        <v>10501</v>
      </c>
      <c r="E891" s="41" t="s">
        <v>34</v>
      </c>
    </row>
    <row r="892" spans="1:5" s="21" customFormat="1" x14ac:dyDescent="0.25">
      <c r="A892" s="41">
        <v>2016</v>
      </c>
      <c r="B892" s="41">
        <v>9</v>
      </c>
      <c r="C892" s="42" t="s">
        <v>13</v>
      </c>
      <c r="D892" s="45">
        <v>666</v>
      </c>
      <c r="E892" s="41" t="s">
        <v>35</v>
      </c>
    </row>
    <row r="893" spans="1:5" s="21" customFormat="1" x14ac:dyDescent="0.25">
      <c r="A893" s="41">
        <v>2016</v>
      </c>
      <c r="B893" s="41">
        <v>9</v>
      </c>
      <c r="C893" s="42" t="s">
        <v>83</v>
      </c>
      <c r="D893" s="40">
        <v>609</v>
      </c>
      <c r="E893" s="41" t="s">
        <v>18</v>
      </c>
    </row>
    <row r="894" spans="1:5" s="21" customFormat="1" x14ac:dyDescent="0.25">
      <c r="A894" s="41">
        <v>2016</v>
      </c>
      <c r="B894" s="41">
        <v>9</v>
      </c>
      <c r="C894" s="42" t="s">
        <v>83</v>
      </c>
      <c r="D894" s="43">
        <v>484</v>
      </c>
      <c r="E894" s="41" t="s">
        <v>34</v>
      </c>
    </row>
    <row r="895" spans="1:5" s="21" customFormat="1" x14ac:dyDescent="0.25">
      <c r="A895" s="41">
        <v>2016</v>
      </c>
      <c r="B895" s="41">
        <v>9</v>
      </c>
      <c r="C895" s="42" t="s">
        <v>83</v>
      </c>
      <c r="D895" s="40">
        <v>125</v>
      </c>
      <c r="E895" s="41" t="s">
        <v>35</v>
      </c>
    </row>
    <row r="896" spans="1:5" s="21" customFormat="1" x14ac:dyDescent="0.25">
      <c r="A896" s="46">
        <v>2016</v>
      </c>
      <c r="B896" s="46">
        <v>9</v>
      </c>
      <c r="C896" s="48" t="s">
        <v>36</v>
      </c>
      <c r="D896" s="40">
        <v>3652</v>
      </c>
      <c r="E896" s="46" t="s">
        <v>18</v>
      </c>
    </row>
    <row r="897" spans="1:5" s="21" customFormat="1" x14ac:dyDescent="0.25">
      <c r="A897" s="46">
        <v>2016</v>
      </c>
      <c r="B897" s="46">
        <v>9</v>
      </c>
      <c r="C897" s="48" t="s">
        <v>36</v>
      </c>
      <c r="D897" s="40">
        <v>3565</v>
      </c>
      <c r="E897" s="46" t="s">
        <v>34</v>
      </c>
    </row>
    <row r="898" spans="1:5" s="21" customFormat="1" x14ac:dyDescent="0.25">
      <c r="A898" s="46">
        <v>2016</v>
      </c>
      <c r="B898" s="46">
        <v>9</v>
      </c>
      <c r="C898" s="48" t="s">
        <v>36</v>
      </c>
      <c r="D898" s="40">
        <v>87</v>
      </c>
      <c r="E898" s="46" t="s">
        <v>35</v>
      </c>
    </row>
    <row r="899" spans="1:5" s="21" customFormat="1" x14ac:dyDescent="0.25">
      <c r="A899" s="46">
        <v>2016</v>
      </c>
      <c r="B899" s="46">
        <v>9</v>
      </c>
      <c r="C899" s="48" t="s">
        <v>4</v>
      </c>
      <c r="D899" s="40">
        <v>9705</v>
      </c>
      <c r="E899" s="46" t="s">
        <v>18</v>
      </c>
    </row>
    <row r="900" spans="1:5" s="21" customFormat="1" x14ac:dyDescent="0.25">
      <c r="A900" s="46">
        <v>2016</v>
      </c>
      <c r="B900" s="46">
        <v>9</v>
      </c>
      <c r="C900" s="48" t="s">
        <v>4</v>
      </c>
      <c r="D900" s="40">
        <v>9660</v>
      </c>
      <c r="E900" s="46" t="s">
        <v>34</v>
      </c>
    </row>
    <row r="901" spans="1:5" s="21" customFormat="1" x14ac:dyDescent="0.25">
      <c r="A901" s="46">
        <v>2016</v>
      </c>
      <c r="B901" s="46">
        <v>9</v>
      </c>
      <c r="C901" s="48" t="s">
        <v>4</v>
      </c>
      <c r="D901" s="40">
        <v>45</v>
      </c>
      <c r="E901" s="46" t="s">
        <v>35</v>
      </c>
    </row>
    <row r="902" spans="1:5" s="21" customFormat="1" x14ac:dyDescent="0.25">
      <c r="A902" s="46">
        <v>2016</v>
      </c>
      <c r="B902" s="46">
        <v>9</v>
      </c>
      <c r="C902" s="48" t="s">
        <v>66</v>
      </c>
      <c r="D902" s="40">
        <v>4589</v>
      </c>
      <c r="E902" s="46" t="s">
        <v>18</v>
      </c>
    </row>
    <row r="903" spans="1:5" s="21" customFormat="1" x14ac:dyDescent="0.25">
      <c r="A903" s="46">
        <v>2016</v>
      </c>
      <c r="B903" s="46">
        <v>9</v>
      </c>
      <c r="C903" s="48" t="s">
        <v>66</v>
      </c>
      <c r="D903" s="40">
        <v>4582</v>
      </c>
      <c r="E903" s="46" t="s">
        <v>34</v>
      </c>
    </row>
    <row r="904" spans="1:5" s="21" customFormat="1" x14ac:dyDescent="0.25">
      <c r="A904" s="46">
        <v>2016</v>
      </c>
      <c r="B904" s="46">
        <v>9</v>
      </c>
      <c r="C904" s="48" t="s">
        <v>66</v>
      </c>
      <c r="D904" s="40">
        <v>7</v>
      </c>
      <c r="E904" s="46" t="s">
        <v>35</v>
      </c>
    </row>
    <row r="905" spans="1:5" s="21" customFormat="1" x14ac:dyDescent="0.25">
      <c r="A905" s="46">
        <v>2016</v>
      </c>
      <c r="B905" s="46">
        <v>9</v>
      </c>
      <c r="C905" s="48" t="s">
        <v>84</v>
      </c>
      <c r="D905" s="40">
        <v>10312</v>
      </c>
      <c r="E905" s="46" t="s">
        <v>18</v>
      </c>
    </row>
    <row r="906" spans="1:5" s="21" customFormat="1" x14ac:dyDescent="0.25">
      <c r="A906" s="46">
        <v>2016</v>
      </c>
      <c r="B906" s="46">
        <v>9</v>
      </c>
      <c r="C906" s="48" t="s">
        <v>84</v>
      </c>
      <c r="D906" s="40">
        <v>10284</v>
      </c>
      <c r="E906" s="46" t="s">
        <v>34</v>
      </c>
    </row>
    <row r="907" spans="1:5" s="21" customFormat="1" x14ac:dyDescent="0.25">
      <c r="A907" s="46">
        <v>2016</v>
      </c>
      <c r="B907" s="46">
        <v>9</v>
      </c>
      <c r="C907" s="48" t="s">
        <v>84</v>
      </c>
      <c r="D907" s="40">
        <v>28</v>
      </c>
      <c r="E907" s="46" t="s">
        <v>35</v>
      </c>
    </row>
    <row r="908" spans="1:5" s="21" customFormat="1" x14ac:dyDescent="0.25">
      <c r="A908" s="46">
        <v>2016</v>
      </c>
      <c r="B908" s="46">
        <v>9</v>
      </c>
      <c r="C908" s="48" t="s">
        <v>76</v>
      </c>
      <c r="D908" s="40">
        <v>19740</v>
      </c>
      <c r="E908" s="46" t="s">
        <v>18</v>
      </c>
    </row>
    <row r="909" spans="1:5" s="21" customFormat="1" x14ac:dyDescent="0.25">
      <c r="A909" s="46">
        <v>2016</v>
      </c>
      <c r="B909" s="46">
        <v>9</v>
      </c>
      <c r="C909" s="48" t="s">
        <v>76</v>
      </c>
      <c r="D909" s="40">
        <v>19740</v>
      </c>
      <c r="E909" s="46" t="s">
        <v>34</v>
      </c>
    </row>
    <row r="910" spans="1:5" s="21" customFormat="1" x14ac:dyDescent="0.25">
      <c r="A910" s="46">
        <v>2016</v>
      </c>
      <c r="B910" s="46">
        <v>9</v>
      </c>
      <c r="C910" s="48" t="s">
        <v>76</v>
      </c>
      <c r="D910" s="40">
        <v>0</v>
      </c>
      <c r="E910" s="46" t="s">
        <v>35</v>
      </c>
    </row>
    <row r="911" spans="1:5" s="21" customFormat="1" x14ac:dyDescent="0.25">
      <c r="A911" s="46">
        <v>2016</v>
      </c>
      <c r="B911" s="46">
        <v>9</v>
      </c>
      <c r="C911" s="48" t="s">
        <v>16</v>
      </c>
      <c r="D911" s="40">
        <v>265168</v>
      </c>
      <c r="E911" s="46" t="s">
        <v>18</v>
      </c>
    </row>
    <row r="912" spans="1:5" s="21" customFormat="1" x14ac:dyDescent="0.25">
      <c r="A912" s="46">
        <v>2016</v>
      </c>
      <c r="B912" s="46">
        <v>9</v>
      </c>
      <c r="C912" s="48" t="s">
        <v>16</v>
      </c>
      <c r="D912" s="40">
        <v>261139</v>
      </c>
      <c r="E912" s="46" t="s">
        <v>34</v>
      </c>
    </row>
    <row r="913" spans="1:5" s="21" customFormat="1" x14ac:dyDescent="0.25">
      <c r="A913" s="46">
        <v>2016</v>
      </c>
      <c r="B913" s="46">
        <v>9</v>
      </c>
      <c r="C913" s="48" t="s">
        <v>16</v>
      </c>
      <c r="D913" s="40">
        <v>4029</v>
      </c>
      <c r="E913" s="46" t="s">
        <v>35</v>
      </c>
    </row>
    <row r="914" spans="1:5" s="21" customFormat="1" x14ac:dyDescent="0.25">
      <c r="A914" s="46">
        <v>2016</v>
      </c>
      <c r="B914" s="46">
        <v>9</v>
      </c>
      <c r="C914" s="48" t="s">
        <v>67</v>
      </c>
      <c r="D914" s="40">
        <v>284908</v>
      </c>
      <c r="E914" s="46" t="s">
        <v>18</v>
      </c>
    </row>
    <row r="915" spans="1:5" s="21" customFormat="1" x14ac:dyDescent="0.25">
      <c r="A915" s="46">
        <v>2016</v>
      </c>
      <c r="B915" s="46">
        <v>9</v>
      </c>
      <c r="C915" s="48" t="s">
        <v>67</v>
      </c>
      <c r="D915" s="40">
        <v>280879</v>
      </c>
      <c r="E915" s="46" t="s">
        <v>34</v>
      </c>
    </row>
    <row r="916" spans="1:5" s="21" customFormat="1" x14ac:dyDescent="0.25">
      <c r="A916" s="46">
        <v>2016</v>
      </c>
      <c r="B916" s="46">
        <v>9</v>
      </c>
      <c r="C916" s="48" t="s">
        <v>67</v>
      </c>
      <c r="D916" s="40">
        <v>4029</v>
      </c>
      <c r="E916" s="46" t="s">
        <v>35</v>
      </c>
    </row>
    <row r="917" spans="1:5" s="21" customFormat="1" x14ac:dyDescent="0.25">
      <c r="A917" s="46">
        <v>2016</v>
      </c>
      <c r="B917" s="46">
        <v>9</v>
      </c>
      <c r="C917" s="48" t="s">
        <v>80</v>
      </c>
      <c r="D917" s="40">
        <v>65040</v>
      </c>
      <c r="E917" s="46" t="s">
        <v>18</v>
      </c>
    </row>
    <row r="918" spans="1:5" s="21" customFormat="1" x14ac:dyDescent="0.25">
      <c r="A918" s="46">
        <v>2016</v>
      </c>
      <c r="B918" s="46">
        <v>9</v>
      </c>
      <c r="C918" s="48" t="s">
        <v>80</v>
      </c>
      <c r="D918" s="40">
        <v>65040</v>
      </c>
      <c r="E918" s="46" t="s">
        <v>34</v>
      </c>
    </row>
    <row r="919" spans="1:5" s="21" customFormat="1" x14ac:dyDescent="0.25">
      <c r="A919" s="46">
        <v>2016</v>
      </c>
      <c r="B919" s="46">
        <v>9</v>
      </c>
      <c r="C919" s="48" t="s">
        <v>80</v>
      </c>
      <c r="D919" s="40">
        <v>0</v>
      </c>
      <c r="E919" s="46" t="s">
        <v>35</v>
      </c>
    </row>
    <row r="920" spans="1:5" s="21" customFormat="1" x14ac:dyDescent="0.25">
      <c r="A920" s="46">
        <v>2016</v>
      </c>
      <c r="B920" s="46">
        <v>9</v>
      </c>
      <c r="C920" s="48" t="s">
        <v>68</v>
      </c>
      <c r="D920" s="40">
        <v>86350</v>
      </c>
      <c r="E920" s="46" t="s">
        <v>18</v>
      </c>
    </row>
    <row r="921" spans="1:5" s="21" customFormat="1" x14ac:dyDescent="0.25">
      <c r="A921" s="46">
        <v>2016</v>
      </c>
      <c r="B921" s="46">
        <v>9</v>
      </c>
      <c r="C921" s="48" t="s">
        <v>68</v>
      </c>
      <c r="D921" s="40">
        <v>86347</v>
      </c>
      <c r="E921" s="46" t="s">
        <v>34</v>
      </c>
    </row>
    <row r="922" spans="1:5" s="21" customFormat="1" x14ac:dyDescent="0.25">
      <c r="A922" s="46">
        <v>2016</v>
      </c>
      <c r="B922" s="46">
        <v>9</v>
      </c>
      <c r="C922" s="48" t="s">
        <v>68</v>
      </c>
      <c r="D922" s="40">
        <v>3</v>
      </c>
      <c r="E922" s="46" t="s">
        <v>35</v>
      </c>
    </row>
    <row r="923" spans="1:5" s="21" customFormat="1" x14ac:dyDescent="0.25">
      <c r="A923" s="41">
        <v>2016</v>
      </c>
      <c r="B923" s="41">
        <v>10</v>
      </c>
      <c r="C923" s="42" t="s">
        <v>13</v>
      </c>
      <c r="D923" s="40">
        <v>10399</v>
      </c>
      <c r="E923" s="41" t="s">
        <v>18</v>
      </c>
    </row>
    <row r="924" spans="1:5" s="21" customFormat="1" x14ac:dyDescent="0.25">
      <c r="A924" s="41">
        <v>2016</v>
      </c>
      <c r="B924" s="41">
        <v>10</v>
      </c>
      <c r="C924" s="42" t="s">
        <v>13</v>
      </c>
      <c r="D924" s="43">
        <v>9519</v>
      </c>
      <c r="E924" s="41" t="s">
        <v>34</v>
      </c>
    </row>
    <row r="925" spans="1:5" s="21" customFormat="1" x14ac:dyDescent="0.25">
      <c r="A925" s="41">
        <v>2016</v>
      </c>
      <c r="B925" s="41">
        <v>10</v>
      </c>
      <c r="C925" s="42" t="s">
        <v>13</v>
      </c>
      <c r="D925" s="45">
        <v>880</v>
      </c>
      <c r="E925" s="41" t="s">
        <v>35</v>
      </c>
    </row>
    <row r="926" spans="1:5" s="21" customFormat="1" x14ac:dyDescent="0.25">
      <c r="A926" s="41">
        <v>2016</v>
      </c>
      <c r="B926" s="41">
        <v>10</v>
      </c>
      <c r="C926" s="42" t="s">
        <v>83</v>
      </c>
      <c r="D926" s="40">
        <v>622</v>
      </c>
      <c r="E926" s="41" t="s">
        <v>18</v>
      </c>
    </row>
    <row r="927" spans="1:5" s="21" customFormat="1" x14ac:dyDescent="0.25">
      <c r="A927" s="41">
        <v>2016</v>
      </c>
      <c r="B927" s="41">
        <v>10</v>
      </c>
      <c r="C927" s="42" t="s">
        <v>83</v>
      </c>
      <c r="D927" s="43">
        <v>527</v>
      </c>
      <c r="E927" s="41" t="s">
        <v>34</v>
      </c>
    </row>
    <row r="928" spans="1:5" s="21" customFormat="1" x14ac:dyDescent="0.25">
      <c r="A928" s="41">
        <v>2016</v>
      </c>
      <c r="B928" s="41">
        <v>10</v>
      </c>
      <c r="C928" s="42" t="s">
        <v>83</v>
      </c>
      <c r="D928" s="40">
        <v>95</v>
      </c>
      <c r="E928" s="41" t="s">
        <v>35</v>
      </c>
    </row>
    <row r="929" spans="1:5" s="21" customFormat="1" x14ac:dyDescent="0.25">
      <c r="A929" s="46">
        <v>2016</v>
      </c>
      <c r="B929" s="46">
        <v>10</v>
      </c>
      <c r="C929" s="48" t="s">
        <v>36</v>
      </c>
      <c r="D929" s="40">
        <v>2680</v>
      </c>
      <c r="E929" s="46" t="s">
        <v>18</v>
      </c>
    </row>
    <row r="930" spans="1:5" s="21" customFormat="1" x14ac:dyDescent="0.25">
      <c r="A930" s="46">
        <v>2016</v>
      </c>
      <c r="B930" s="46">
        <v>10</v>
      </c>
      <c r="C930" s="48" t="s">
        <v>36</v>
      </c>
      <c r="D930" s="40">
        <v>2608</v>
      </c>
      <c r="E930" s="46" t="s">
        <v>34</v>
      </c>
    </row>
    <row r="931" spans="1:5" s="21" customFormat="1" x14ac:dyDescent="0.25">
      <c r="A931" s="46">
        <v>2016</v>
      </c>
      <c r="B931" s="46">
        <v>10</v>
      </c>
      <c r="C931" s="48" t="s">
        <v>36</v>
      </c>
      <c r="D931" s="40">
        <v>72</v>
      </c>
      <c r="E931" s="46" t="s">
        <v>35</v>
      </c>
    </row>
    <row r="932" spans="1:5" s="21" customFormat="1" x14ac:dyDescent="0.25">
      <c r="A932" s="46">
        <v>2016</v>
      </c>
      <c r="B932" s="46">
        <v>10</v>
      </c>
      <c r="C932" s="48" t="s">
        <v>4</v>
      </c>
      <c r="D932" s="40">
        <v>9932</v>
      </c>
      <c r="E932" s="46" t="s">
        <v>18</v>
      </c>
    </row>
    <row r="933" spans="1:5" s="21" customFormat="1" x14ac:dyDescent="0.25">
      <c r="A933" s="46">
        <v>2016</v>
      </c>
      <c r="B933" s="46">
        <v>10</v>
      </c>
      <c r="C933" s="48" t="s">
        <v>4</v>
      </c>
      <c r="D933" s="40">
        <v>9896</v>
      </c>
      <c r="E933" s="46" t="s">
        <v>34</v>
      </c>
    </row>
    <row r="934" spans="1:5" s="21" customFormat="1" x14ac:dyDescent="0.25">
      <c r="A934" s="46">
        <v>2016</v>
      </c>
      <c r="B934" s="46">
        <v>10</v>
      </c>
      <c r="C934" s="48" t="s">
        <v>4</v>
      </c>
      <c r="D934" s="40">
        <v>36</v>
      </c>
      <c r="E934" s="46" t="s">
        <v>35</v>
      </c>
    </row>
    <row r="935" spans="1:5" s="21" customFormat="1" x14ac:dyDescent="0.25">
      <c r="A935" s="46">
        <v>2016</v>
      </c>
      <c r="B935" s="46">
        <v>10</v>
      </c>
      <c r="C935" s="48" t="s">
        <v>66</v>
      </c>
      <c r="D935" s="40">
        <v>4464</v>
      </c>
      <c r="E935" s="46" t="s">
        <v>18</v>
      </c>
    </row>
    <row r="936" spans="1:5" s="21" customFormat="1" x14ac:dyDescent="0.25">
      <c r="A936" s="46">
        <v>2016</v>
      </c>
      <c r="B936" s="46">
        <v>10</v>
      </c>
      <c r="C936" s="48" t="s">
        <v>66</v>
      </c>
      <c r="D936" s="40">
        <v>4453</v>
      </c>
      <c r="E936" s="46" t="s">
        <v>34</v>
      </c>
    </row>
    <row r="937" spans="1:5" s="21" customFormat="1" x14ac:dyDescent="0.25">
      <c r="A937" s="46">
        <v>2016</v>
      </c>
      <c r="B937" s="46">
        <v>10</v>
      </c>
      <c r="C937" s="48" t="s">
        <v>66</v>
      </c>
      <c r="D937" s="40">
        <v>11</v>
      </c>
      <c r="E937" s="46" t="s">
        <v>35</v>
      </c>
    </row>
    <row r="938" spans="1:5" s="21" customFormat="1" x14ac:dyDescent="0.25">
      <c r="A938" s="46">
        <v>2016</v>
      </c>
      <c r="B938" s="46">
        <v>10</v>
      </c>
      <c r="C938" s="48" t="s">
        <v>84</v>
      </c>
      <c r="D938" s="40">
        <v>7341</v>
      </c>
      <c r="E938" s="46" t="s">
        <v>18</v>
      </c>
    </row>
    <row r="939" spans="1:5" s="21" customFormat="1" x14ac:dyDescent="0.25">
      <c r="A939" s="46">
        <v>2016</v>
      </c>
      <c r="B939" s="46">
        <v>10</v>
      </c>
      <c r="C939" s="48" t="s">
        <v>84</v>
      </c>
      <c r="D939" s="40">
        <v>7303</v>
      </c>
      <c r="E939" s="46" t="s">
        <v>34</v>
      </c>
    </row>
    <row r="940" spans="1:5" s="21" customFormat="1" x14ac:dyDescent="0.25">
      <c r="A940" s="46">
        <v>2016</v>
      </c>
      <c r="B940" s="46">
        <v>10</v>
      </c>
      <c r="C940" s="48" t="s">
        <v>84</v>
      </c>
      <c r="D940" s="40">
        <v>38</v>
      </c>
      <c r="E940" s="46" t="s">
        <v>35</v>
      </c>
    </row>
    <row r="941" spans="1:5" s="21" customFormat="1" x14ac:dyDescent="0.25">
      <c r="A941" s="46">
        <v>2016</v>
      </c>
      <c r="B941" s="46">
        <v>10</v>
      </c>
      <c r="C941" s="48" t="s">
        <v>76</v>
      </c>
      <c r="D941" s="40">
        <v>19760</v>
      </c>
      <c r="E941" s="46" t="s">
        <v>18</v>
      </c>
    </row>
    <row r="942" spans="1:5" s="21" customFormat="1" x14ac:dyDescent="0.25">
      <c r="A942" s="46">
        <v>2016</v>
      </c>
      <c r="B942" s="46">
        <v>10</v>
      </c>
      <c r="C942" s="48" t="s">
        <v>76</v>
      </c>
      <c r="D942" s="40">
        <v>19760</v>
      </c>
      <c r="E942" s="46" t="s">
        <v>34</v>
      </c>
    </row>
    <row r="943" spans="1:5" s="21" customFormat="1" x14ac:dyDescent="0.25">
      <c r="A943" s="46">
        <v>2016</v>
      </c>
      <c r="B943" s="46">
        <v>10</v>
      </c>
      <c r="C943" s="48" t="s">
        <v>76</v>
      </c>
      <c r="D943" s="40">
        <v>0</v>
      </c>
      <c r="E943" s="46" t="s">
        <v>35</v>
      </c>
    </row>
    <row r="944" spans="1:5" s="21" customFormat="1" x14ac:dyDescent="0.25">
      <c r="A944" s="46">
        <v>2016</v>
      </c>
      <c r="B944" s="46">
        <v>10</v>
      </c>
      <c r="C944" s="48" t="s">
        <v>16</v>
      </c>
      <c r="D944" s="40">
        <v>266990</v>
      </c>
      <c r="E944" s="46" t="s">
        <v>18</v>
      </c>
    </row>
    <row r="945" spans="1:5" s="21" customFormat="1" x14ac:dyDescent="0.25">
      <c r="A945" s="46">
        <v>2016</v>
      </c>
      <c r="B945" s="46">
        <v>10</v>
      </c>
      <c r="C945" s="48" t="s">
        <v>16</v>
      </c>
      <c r="D945" s="40">
        <v>262155</v>
      </c>
      <c r="E945" s="46" t="s">
        <v>34</v>
      </c>
    </row>
    <row r="946" spans="1:5" s="21" customFormat="1" x14ac:dyDescent="0.25">
      <c r="A946" s="46">
        <v>2016</v>
      </c>
      <c r="B946" s="46">
        <v>10</v>
      </c>
      <c r="C946" s="48" t="s">
        <v>16</v>
      </c>
      <c r="D946" s="40">
        <v>4835</v>
      </c>
      <c r="E946" s="46" t="s">
        <v>35</v>
      </c>
    </row>
    <row r="947" spans="1:5" s="21" customFormat="1" x14ac:dyDescent="0.25">
      <c r="A947" s="46">
        <v>2016</v>
      </c>
      <c r="B947" s="46">
        <v>10</v>
      </c>
      <c r="C947" s="48" t="s">
        <v>67</v>
      </c>
      <c r="D947" s="40">
        <v>286750</v>
      </c>
      <c r="E947" s="46" t="s">
        <v>18</v>
      </c>
    </row>
    <row r="948" spans="1:5" s="21" customFormat="1" x14ac:dyDescent="0.25">
      <c r="A948" s="46">
        <v>2016</v>
      </c>
      <c r="B948" s="46">
        <v>10</v>
      </c>
      <c r="C948" s="48" t="s">
        <v>67</v>
      </c>
      <c r="D948" s="40">
        <v>281915</v>
      </c>
      <c r="E948" s="46" t="s">
        <v>34</v>
      </c>
    </row>
    <row r="949" spans="1:5" s="21" customFormat="1" x14ac:dyDescent="0.25">
      <c r="A949" s="46">
        <v>2016</v>
      </c>
      <c r="B949" s="46">
        <v>10</v>
      </c>
      <c r="C949" s="48" t="s">
        <v>67</v>
      </c>
      <c r="D949" s="40">
        <v>4835</v>
      </c>
      <c r="E949" s="46" t="s">
        <v>35</v>
      </c>
    </row>
    <row r="950" spans="1:5" s="21" customFormat="1" x14ac:dyDescent="0.25">
      <c r="A950" s="46">
        <v>2016</v>
      </c>
      <c r="B950" s="46">
        <v>10</v>
      </c>
      <c r="C950" s="48" t="s">
        <v>80</v>
      </c>
      <c r="D950" s="40">
        <v>65293</v>
      </c>
      <c r="E950" s="46" t="s">
        <v>18</v>
      </c>
    </row>
    <row r="951" spans="1:5" s="21" customFormat="1" x14ac:dyDescent="0.25">
      <c r="A951" s="46">
        <v>2016</v>
      </c>
      <c r="B951" s="46">
        <v>10</v>
      </c>
      <c r="C951" s="48" t="s">
        <v>80</v>
      </c>
      <c r="D951" s="40">
        <v>65293</v>
      </c>
      <c r="E951" s="46" t="s">
        <v>34</v>
      </c>
    </row>
    <row r="952" spans="1:5" s="21" customFormat="1" x14ac:dyDescent="0.25">
      <c r="A952" s="46">
        <v>2016</v>
      </c>
      <c r="B952" s="46">
        <v>10</v>
      </c>
      <c r="C952" s="48" t="s">
        <v>80</v>
      </c>
      <c r="D952" s="40">
        <v>0</v>
      </c>
      <c r="E952" s="46" t="s">
        <v>35</v>
      </c>
    </row>
    <row r="953" spans="1:5" s="21" customFormat="1" x14ac:dyDescent="0.25">
      <c r="A953" s="46">
        <v>2016</v>
      </c>
      <c r="B953" s="46">
        <v>10</v>
      </c>
      <c r="C953" s="48" t="s">
        <v>68</v>
      </c>
      <c r="D953" s="40">
        <v>85278</v>
      </c>
      <c r="E953" s="46" t="s">
        <v>18</v>
      </c>
    </row>
    <row r="954" spans="1:5" s="21" customFormat="1" x14ac:dyDescent="0.25">
      <c r="A954" s="46">
        <v>2016</v>
      </c>
      <c r="B954" s="46">
        <v>10</v>
      </c>
      <c r="C954" s="48" t="s">
        <v>68</v>
      </c>
      <c r="D954" s="40">
        <v>85275</v>
      </c>
      <c r="E954" s="46" t="s">
        <v>34</v>
      </c>
    </row>
    <row r="955" spans="1:5" s="21" customFormat="1" x14ac:dyDescent="0.25">
      <c r="A955" s="46">
        <v>2016</v>
      </c>
      <c r="B955" s="46">
        <v>10</v>
      </c>
      <c r="C955" s="48" t="s">
        <v>68</v>
      </c>
      <c r="D955" s="40">
        <v>3</v>
      </c>
      <c r="E955" s="46" t="s">
        <v>35</v>
      </c>
    </row>
    <row r="956" spans="1:5" s="21" customFormat="1" x14ac:dyDescent="0.25">
      <c r="A956" s="41">
        <v>2016</v>
      </c>
      <c r="B956" s="41">
        <v>11</v>
      </c>
      <c r="C956" s="42" t="s">
        <v>13</v>
      </c>
      <c r="D956" s="40">
        <v>9538</v>
      </c>
      <c r="E956" s="41" t="s">
        <v>18</v>
      </c>
    </row>
    <row r="957" spans="1:5" s="21" customFormat="1" x14ac:dyDescent="0.25">
      <c r="A957" s="41">
        <v>2016</v>
      </c>
      <c r="B957" s="41">
        <v>11</v>
      </c>
      <c r="C957" s="42" t="s">
        <v>13</v>
      </c>
      <c r="D957" s="44">
        <v>8883</v>
      </c>
      <c r="E957" s="41" t="s">
        <v>34</v>
      </c>
    </row>
    <row r="958" spans="1:5" s="21" customFormat="1" x14ac:dyDescent="0.25">
      <c r="A958" s="41">
        <v>2016</v>
      </c>
      <c r="B958" s="41">
        <v>11</v>
      </c>
      <c r="C958" s="42" t="s">
        <v>13</v>
      </c>
      <c r="D958" s="45">
        <v>655</v>
      </c>
      <c r="E958" s="41" t="s">
        <v>35</v>
      </c>
    </row>
    <row r="959" spans="1:5" s="21" customFormat="1" x14ac:dyDescent="0.25">
      <c r="A959" s="41">
        <v>2016</v>
      </c>
      <c r="B959" s="41">
        <v>11</v>
      </c>
      <c r="C959" s="42" t="s">
        <v>83</v>
      </c>
      <c r="D959" s="40">
        <v>604</v>
      </c>
      <c r="E959" s="41" t="s">
        <v>18</v>
      </c>
    </row>
    <row r="960" spans="1:5" s="21" customFormat="1" x14ac:dyDescent="0.25">
      <c r="A960" s="41">
        <v>2016</v>
      </c>
      <c r="B960" s="41">
        <v>11</v>
      </c>
      <c r="C960" s="42" t="s">
        <v>83</v>
      </c>
      <c r="D960" s="44">
        <v>510</v>
      </c>
      <c r="E960" s="41" t="s">
        <v>34</v>
      </c>
    </row>
    <row r="961" spans="1:5" s="21" customFormat="1" x14ac:dyDescent="0.25">
      <c r="A961" s="41">
        <v>2016</v>
      </c>
      <c r="B961" s="41">
        <v>11</v>
      </c>
      <c r="C961" s="42" t="s">
        <v>83</v>
      </c>
      <c r="D961" s="40">
        <v>94</v>
      </c>
      <c r="E961" s="41" t="s">
        <v>35</v>
      </c>
    </row>
    <row r="962" spans="1:5" s="21" customFormat="1" x14ac:dyDescent="0.25">
      <c r="A962" s="46">
        <v>2016</v>
      </c>
      <c r="B962" s="46">
        <v>11</v>
      </c>
      <c r="C962" s="48" t="s">
        <v>36</v>
      </c>
      <c r="D962" s="40">
        <v>3096</v>
      </c>
      <c r="E962" s="46" t="s">
        <v>18</v>
      </c>
    </row>
    <row r="963" spans="1:5" s="21" customFormat="1" x14ac:dyDescent="0.25">
      <c r="A963" s="46">
        <v>2016</v>
      </c>
      <c r="B963" s="46">
        <v>11</v>
      </c>
      <c r="C963" s="48" t="s">
        <v>36</v>
      </c>
      <c r="D963" s="40">
        <v>3029</v>
      </c>
      <c r="E963" s="46" t="s">
        <v>34</v>
      </c>
    </row>
    <row r="964" spans="1:5" s="21" customFormat="1" x14ac:dyDescent="0.25">
      <c r="A964" s="46">
        <v>2016</v>
      </c>
      <c r="B964" s="46">
        <v>11</v>
      </c>
      <c r="C964" s="48" t="s">
        <v>36</v>
      </c>
      <c r="D964" s="40">
        <v>67</v>
      </c>
      <c r="E964" s="46" t="s">
        <v>35</v>
      </c>
    </row>
    <row r="965" spans="1:5" s="21" customFormat="1" x14ac:dyDescent="0.25">
      <c r="A965" s="46">
        <v>2016</v>
      </c>
      <c r="B965" s="46">
        <v>11</v>
      </c>
      <c r="C965" s="48" t="s">
        <v>4</v>
      </c>
      <c r="D965" s="40">
        <v>9764</v>
      </c>
      <c r="E965" s="46" t="s">
        <v>18</v>
      </c>
    </row>
    <row r="966" spans="1:5" s="21" customFormat="1" x14ac:dyDescent="0.25">
      <c r="A966" s="46">
        <v>2016</v>
      </c>
      <c r="B966" s="46">
        <v>11</v>
      </c>
      <c r="C966" s="48" t="s">
        <v>4</v>
      </c>
      <c r="D966" s="40">
        <v>9724</v>
      </c>
      <c r="E966" s="46" t="s">
        <v>34</v>
      </c>
    </row>
    <row r="967" spans="1:5" s="21" customFormat="1" x14ac:dyDescent="0.25">
      <c r="A967" s="46">
        <v>2016</v>
      </c>
      <c r="B967" s="46">
        <v>11</v>
      </c>
      <c r="C967" s="48" t="s">
        <v>4</v>
      </c>
      <c r="D967" s="40">
        <v>40</v>
      </c>
      <c r="E967" s="46" t="s">
        <v>35</v>
      </c>
    </row>
    <row r="968" spans="1:5" s="21" customFormat="1" x14ac:dyDescent="0.25">
      <c r="A968" s="46">
        <v>2016</v>
      </c>
      <c r="B968" s="46">
        <v>11</v>
      </c>
      <c r="C968" s="48" t="s">
        <v>66</v>
      </c>
      <c r="D968" s="40">
        <v>7360</v>
      </c>
      <c r="E968" s="46" t="s">
        <v>18</v>
      </c>
    </row>
    <row r="969" spans="1:5" s="21" customFormat="1" x14ac:dyDescent="0.25">
      <c r="A969" s="46">
        <v>2016</v>
      </c>
      <c r="B969" s="46">
        <v>11</v>
      </c>
      <c r="C969" s="48" t="s">
        <v>66</v>
      </c>
      <c r="D969" s="40">
        <v>7360</v>
      </c>
      <c r="E969" s="46" t="s">
        <v>34</v>
      </c>
    </row>
    <row r="970" spans="1:5" s="21" customFormat="1" x14ac:dyDescent="0.25">
      <c r="A970" s="46">
        <v>2016</v>
      </c>
      <c r="B970" s="46">
        <v>11</v>
      </c>
      <c r="C970" s="48" t="s">
        <v>66</v>
      </c>
      <c r="D970" s="40">
        <v>0</v>
      </c>
      <c r="E970" s="46" t="s">
        <v>35</v>
      </c>
    </row>
    <row r="971" spans="1:5" s="21" customFormat="1" x14ac:dyDescent="0.25">
      <c r="A971" s="46">
        <v>2016</v>
      </c>
      <c r="B971" s="46">
        <v>11</v>
      </c>
      <c r="C971" s="48" t="s">
        <v>84</v>
      </c>
      <c r="D971" s="40">
        <v>9686</v>
      </c>
      <c r="E971" s="46" t="s">
        <v>18</v>
      </c>
    </row>
    <row r="972" spans="1:5" s="21" customFormat="1" x14ac:dyDescent="0.25">
      <c r="A972" s="46">
        <v>2016</v>
      </c>
      <c r="B972" s="46">
        <v>11</v>
      </c>
      <c r="C972" s="48" t="s">
        <v>84</v>
      </c>
      <c r="D972" s="40">
        <v>9616</v>
      </c>
      <c r="E972" s="46" t="s">
        <v>34</v>
      </c>
    </row>
    <row r="973" spans="1:5" s="21" customFormat="1" x14ac:dyDescent="0.25">
      <c r="A973" s="46">
        <v>2016</v>
      </c>
      <c r="B973" s="46">
        <v>11</v>
      </c>
      <c r="C973" s="48" t="s">
        <v>84</v>
      </c>
      <c r="D973" s="40">
        <v>70</v>
      </c>
      <c r="E973" s="46" t="s">
        <v>35</v>
      </c>
    </row>
    <row r="974" spans="1:5" s="21" customFormat="1" x14ac:dyDescent="0.25">
      <c r="A974" s="46">
        <v>2016</v>
      </c>
      <c r="B974" s="46">
        <v>11</v>
      </c>
      <c r="C974" s="48" t="s">
        <v>76</v>
      </c>
      <c r="D974" s="40">
        <v>19732</v>
      </c>
      <c r="E974" s="46" t="s">
        <v>18</v>
      </c>
    </row>
    <row r="975" spans="1:5" s="21" customFormat="1" x14ac:dyDescent="0.25">
      <c r="A975" s="46">
        <v>2016</v>
      </c>
      <c r="B975" s="46">
        <v>11</v>
      </c>
      <c r="C975" s="48" t="s">
        <v>76</v>
      </c>
      <c r="D975" s="40">
        <v>19732</v>
      </c>
      <c r="E975" s="46" t="s">
        <v>34</v>
      </c>
    </row>
    <row r="976" spans="1:5" s="21" customFormat="1" x14ac:dyDescent="0.25">
      <c r="A976" s="46">
        <v>2016</v>
      </c>
      <c r="B976" s="46">
        <v>11</v>
      </c>
      <c r="C976" s="48" t="s">
        <v>76</v>
      </c>
      <c r="D976" s="40">
        <v>0</v>
      </c>
      <c r="E976" s="46" t="s">
        <v>35</v>
      </c>
    </row>
    <row r="977" spans="1:5" s="21" customFormat="1" x14ac:dyDescent="0.25">
      <c r="A977" s="46">
        <v>2016</v>
      </c>
      <c r="B977" s="46">
        <v>11</v>
      </c>
      <c r="C977" s="48" t="s">
        <v>16</v>
      </c>
      <c r="D977" s="40">
        <v>270543</v>
      </c>
      <c r="E977" s="46" t="s">
        <v>18</v>
      </c>
    </row>
    <row r="978" spans="1:5" s="21" customFormat="1" x14ac:dyDescent="0.25">
      <c r="A978" s="46">
        <v>2016</v>
      </c>
      <c r="B978" s="46">
        <v>11</v>
      </c>
      <c r="C978" s="48" t="s">
        <v>16</v>
      </c>
      <c r="D978" s="40">
        <v>265189</v>
      </c>
      <c r="E978" s="46" t="s">
        <v>34</v>
      </c>
    </row>
    <row r="979" spans="1:5" s="21" customFormat="1" x14ac:dyDescent="0.25">
      <c r="A979" s="46">
        <v>2016</v>
      </c>
      <c r="B979" s="46">
        <v>11</v>
      </c>
      <c r="C979" s="48" t="s">
        <v>16</v>
      </c>
      <c r="D979" s="40">
        <v>5354</v>
      </c>
      <c r="E979" s="46" t="s">
        <v>35</v>
      </c>
    </row>
    <row r="980" spans="1:5" s="21" customFormat="1" x14ac:dyDescent="0.25">
      <c r="A980" s="46">
        <v>2016</v>
      </c>
      <c r="B980" s="46">
        <v>11</v>
      </c>
      <c r="C980" s="48" t="s">
        <v>67</v>
      </c>
      <c r="D980" s="40">
        <v>290275</v>
      </c>
      <c r="E980" s="46" t="s">
        <v>18</v>
      </c>
    </row>
    <row r="981" spans="1:5" s="21" customFormat="1" x14ac:dyDescent="0.25">
      <c r="A981" s="46">
        <v>2016</v>
      </c>
      <c r="B981" s="46">
        <v>11</v>
      </c>
      <c r="C981" s="48" t="s">
        <v>67</v>
      </c>
      <c r="D981" s="40">
        <v>284921</v>
      </c>
      <c r="E981" s="46" t="s">
        <v>34</v>
      </c>
    </row>
    <row r="982" spans="1:5" s="21" customFormat="1" x14ac:dyDescent="0.25">
      <c r="A982" s="46">
        <v>2016</v>
      </c>
      <c r="B982" s="46">
        <v>11</v>
      </c>
      <c r="C982" s="48" t="s">
        <v>67</v>
      </c>
      <c r="D982" s="40">
        <v>5354</v>
      </c>
      <c r="E982" s="46" t="s">
        <v>35</v>
      </c>
    </row>
    <row r="983" spans="1:5" s="21" customFormat="1" x14ac:dyDescent="0.25">
      <c r="A983" s="46">
        <v>2016</v>
      </c>
      <c r="B983" s="46">
        <v>11</v>
      </c>
      <c r="C983" s="48" t="s">
        <v>80</v>
      </c>
      <c r="D983" s="40">
        <v>59857</v>
      </c>
      <c r="E983" s="46" t="s">
        <v>18</v>
      </c>
    </row>
    <row r="984" spans="1:5" s="21" customFormat="1" x14ac:dyDescent="0.25">
      <c r="A984" s="46">
        <v>2016</v>
      </c>
      <c r="B984" s="46">
        <v>11</v>
      </c>
      <c r="C984" s="48" t="s">
        <v>80</v>
      </c>
      <c r="D984" s="40">
        <v>59857</v>
      </c>
      <c r="E984" s="46" t="s">
        <v>34</v>
      </c>
    </row>
    <row r="985" spans="1:5" s="21" customFormat="1" x14ac:dyDescent="0.25">
      <c r="A985" s="46">
        <v>2016</v>
      </c>
      <c r="B985" s="46">
        <v>11</v>
      </c>
      <c r="C985" s="48" t="s">
        <v>80</v>
      </c>
      <c r="D985" s="40">
        <v>0</v>
      </c>
      <c r="E985" s="46" t="s">
        <v>35</v>
      </c>
    </row>
    <row r="986" spans="1:5" s="21" customFormat="1" x14ac:dyDescent="0.25">
      <c r="A986" s="46">
        <v>2016</v>
      </c>
      <c r="B986" s="46">
        <v>11</v>
      </c>
      <c r="C986" s="48" t="s">
        <v>68</v>
      </c>
      <c r="D986" s="40">
        <v>80154</v>
      </c>
      <c r="E986" s="46" t="s">
        <v>18</v>
      </c>
    </row>
    <row r="987" spans="1:5" s="21" customFormat="1" x14ac:dyDescent="0.25">
      <c r="A987" s="46">
        <v>2016</v>
      </c>
      <c r="B987" s="46">
        <v>11</v>
      </c>
      <c r="C987" s="48" t="s">
        <v>68</v>
      </c>
      <c r="D987" s="40">
        <v>80145</v>
      </c>
      <c r="E987" s="46" t="s">
        <v>34</v>
      </c>
    </row>
    <row r="988" spans="1:5" s="21" customFormat="1" x14ac:dyDescent="0.25">
      <c r="A988" s="46">
        <v>2016</v>
      </c>
      <c r="B988" s="46">
        <v>11</v>
      </c>
      <c r="C988" s="48" t="s">
        <v>68</v>
      </c>
      <c r="D988" s="40">
        <v>9</v>
      </c>
      <c r="E988" s="46" t="s">
        <v>35</v>
      </c>
    </row>
    <row r="989" spans="1:5" s="21" customFormat="1" x14ac:dyDescent="0.25">
      <c r="A989" s="41">
        <v>2016</v>
      </c>
      <c r="B989" s="41">
        <v>12</v>
      </c>
      <c r="C989" s="42" t="s">
        <v>13</v>
      </c>
      <c r="D989" s="40">
        <v>9348</v>
      </c>
      <c r="E989" s="41" t="s">
        <v>18</v>
      </c>
    </row>
    <row r="990" spans="1:5" s="21" customFormat="1" x14ac:dyDescent="0.25">
      <c r="A990" s="41">
        <v>2016</v>
      </c>
      <c r="B990" s="41">
        <v>12</v>
      </c>
      <c r="C990" s="42" t="s">
        <v>13</v>
      </c>
      <c r="D990" s="42">
        <v>8791</v>
      </c>
      <c r="E990" s="41" t="s">
        <v>34</v>
      </c>
    </row>
    <row r="991" spans="1:5" s="21" customFormat="1" x14ac:dyDescent="0.25">
      <c r="A991" s="41">
        <v>2016</v>
      </c>
      <c r="B991" s="41">
        <v>12</v>
      </c>
      <c r="C991" s="42" t="s">
        <v>13</v>
      </c>
      <c r="D991" s="45">
        <v>557</v>
      </c>
      <c r="E991" s="41" t="s">
        <v>35</v>
      </c>
    </row>
    <row r="992" spans="1:5" s="21" customFormat="1" x14ac:dyDescent="0.25">
      <c r="A992" s="41">
        <v>2016</v>
      </c>
      <c r="B992" s="41">
        <v>12</v>
      </c>
      <c r="C992" s="42" t="s">
        <v>83</v>
      </c>
      <c r="D992" s="40">
        <v>652</v>
      </c>
      <c r="E992" s="41" t="s">
        <v>18</v>
      </c>
    </row>
    <row r="993" spans="1:5" s="21" customFormat="1" x14ac:dyDescent="0.25">
      <c r="A993" s="41">
        <v>2016</v>
      </c>
      <c r="B993" s="41">
        <v>12</v>
      </c>
      <c r="C993" s="42" t="s">
        <v>83</v>
      </c>
      <c r="D993" s="42">
        <v>526</v>
      </c>
      <c r="E993" s="41" t="s">
        <v>34</v>
      </c>
    </row>
    <row r="994" spans="1:5" s="21" customFormat="1" x14ac:dyDescent="0.25">
      <c r="A994" s="41">
        <v>2016</v>
      </c>
      <c r="B994" s="41">
        <v>12</v>
      </c>
      <c r="C994" s="42" t="s">
        <v>83</v>
      </c>
      <c r="D994" s="40">
        <v>126</v>
      </c>
      <c r="E994" s="41" t="s">
        <v>35</v>
      </c>
    </row>
    <row r="995" spans="1:5" s="21" customFormat="1" x14ac:dyDescent="0.25">
      <c r="A995" s="46">
        <v>2016</v>
      </c>
      <c r="B995" s="46">
        <v>12</v>
      </c>
      <c r="C995" s="48" t="s">
        <v>36</v>
      </c>
      <c r="D995" s="40">
        <v>3440</v>
      </c>
      <c r="E995" s="46" t="s">
        <v>18</v>
      </c>
    </row>
    <row r="996" spans="1:5" s="21" customFormat="1" x14ac:dyDescent="0.25">
      <c r="A996" s="46">
        <v>2016</v>
      </c>
      <c r="B996" s="46">
        <v>12</v>
      </c>
      <c r="C996" s="48" t="s">
        <v>36</v>
      </c>
      <c r="D996" s="40">
        <v>3356</v>
      </c>
      <c r="E996" s="46" t="s">
        <v>34</v>
      </c>
    </row>
    <row r="997" spans="1:5" s="21" customFormat="1" x14ac:dyDescent="0.25">
      <c r="A997" s="46">
        <v>2016</v>
      </c>
      <c r="B997" s="46">
        <v>12</v>
      </c>
      <c r="C997" s="48" t="s">
        <v>36</v>
      </c>
      <c r="D997" s="40">
        <v>84</v>
      </c>
      <c r="E997" s="46" t="s">
        <v>35</v>
      </c>
    </row>
    <row r="998" spans="1:5" s="21" customFormat="1" x14ac:dyDescent="0.25">
      <c r="A998" s="46">
        <v>2016</v>
      </c>
      <c r="B998" s="46">
        <v>12</v>
      </c>
      <c r="C998" s="48" t="s">
        <v>4</v>
      </c>
      <c r="D998" s="40">
        <v>6134</v>
      </c>
      <c r="E998" s="46" t="s">
        <v>18</v>
      </c>
    </row>
    <row r="999" spans="1:5" s="21" customFormat="1" x14ac:dyDescent="0.25">
      <c r="A999" s="46">
        <v>2016</v>
      </c>
      <c r="B999" s="46">
        <v>12</v>
      </c>
      <c r="C999" s="48" t="s">
        <v>4</v>
      </c>
      <c r="D999" s="40">
        <v>6104</v>
      </c>
      <c r="E999" s="46" t="s">
        <v>34</v>
      </c>
    </row>
    <row r="1000" spans="1:5" s="21" customFormat="1" x14ac:dyDescent="0.25">
      <c r="A1000" s="46">
        <v>2016</v>
      </c>
      <c r="B1000" s="46">
        <v>12</v>
      </c>
      <c r="C1000" s="48" t="s">
        <v>4</v>
      </c>
      <c r="D1000" s="40">
        <v>30</v>
      </c>
      <c r="E1000" s="46" t="s">
        <v>35</v>
      </c>
    </row>
    <row r="1001" spans="1:5" s="21" customFormat="1" x14ac:dyDescent="0.25">
      <c r="A1001" s="46">
        <v>2016</v>
      </c>
      <c r="B1001" s="46">
        <v>12</v>
      </c>
      <c r="C1001" s="48" t="s">
        <v>66</v>
      </c>
      <c r="D1001" s="40">
        <v>6369</v>
      </c>
      <c r="E1001" s="46" t="s">
        <v>18</v>
      </c>
    </row>
    <row r="1002" spans="1:5" s="21" customFormat="1" x14ac:dyDescent="0.25">
      <c r="A1002" s="46">
        <v>2016</v>
      </c>
      <c r="B1002" s="46">
        <v>12</v>
      </c>
      <c r="C1002" s="48" t="s">
        <v>66</v>
      </c>
      <c r="D1002" s="40">
        <v>6355</v>
      </c>
      <c r="E1002" s="46" t="s">
        <v>34</v>
      </c>
    </row>
    <row r="1003" spans="1:5" s="21" customFormat="1" x14ac:dyDescent="0.25">
      <c r="A1003" s="46">
        <v>2016</v>
      </c>
      <c r="B1003" s="46">
        <v>12</v>
      </c>
      <c r="C1003" s="48" t="s">
        <v>66</v>
      </c>
      <c r="D1003" s="40">
        <v>14</v>
      </c>
      <c r="E1003" s="46" t="s">
        <v>35</v>
      </c>
    </row>
    <row r="1004" spans="1:5" s="21" customFormat="1" x14ac:dyDescent="0.25">
      <c r="A1004" s="46">
        <v>2016</v>
      </c>
      <c r="B1004" s="46">
        <v>12</v>
      </c>
      <c r="C1004" s="48" t="s">
        <v>84</v>
      </c>
      <c r="D1004" s="40">
        <v>7004</v>
      </c>
      <c r="E1004" s="46" t="s">
        <v>18</v>
      </c>
    </row>
    <row r="1005" spans="1:5" s="21" customFormat="1" x14ac:dyDescent="0.25">
      <c r="A1005" s="46">
        <v>2016</v>
      </c>
      <c r="B1005" s="46">
        <v>12</v>
      </c>
      <c r="C1005" s="48" t="s">
        <v>84</v>
      </c>
      <c r="D1005" s="40">
        <v>6930</v>
      </c>
      <c r="E1005" s="46" t="s">
        <v>34</v>
      </c>
    </row>
    <row r="1006" spans="1:5" s="21" customFormat="1" x14ac:dyDescent="0.25">
      <c r="A1006" s="46">
        <v>2016</v>
      </c>
      <c r="B1006" s="46">
        <v>12</v>
      </c>
      <c r="C1006" s="48" t="s">
        <v>84</v>
      </c>
      <c r="D1006" s="40">
        <v>74</v>
      </c>
      <c r="E1006" s="46" t="s">
        <v>35</v>
      </c>
    </row>
    <row r="1007" spans="1:5" s="21" customFormat="1" x14ac:dyDescent="0.25">
      <c r="A1007" s="46">
        <v>2016</v>
      </c>
      <c r="B1007" s="46">
        <v>12</v>
      </c>
      <c r="C1007" s="48" t="s">
        <v>76</v>
      </c>
      <c r="D1007" s="40">
        <v>19776</v>
      </c>
      <c r="E1007" s="46" t="s">
        <v>18</v>
      </c>
    </row>
    <row r="1008" spans="1:5" s="21" customFormat="1" x14ac:dyDescent="0.25">
      <c r="A1008" s="46">
        <v>2016</v>
      </c>
      <c r="B1008" s="46">
        <v>12</v>
      </c>
      <c r="C1008" s="48" t="s">
        <v>76</v>
      </c>
      <c r="D1008" s="40">
        <v>19776</v>
      </c>
      <c r="E1008" s="46" t="s">
        <v>34</v>
      </c>
    </row>
    <row r="1009" spans="1:5" s="21" customFormat="1" x14ac:dyDescent="0.25">
      <c r="A1009" s="46">
        <v>2016</v>
      </c>
      <c r="B1009" s="46">
        <v>12</v>
      </c>
      <c r="C1009" s="48" t="s">
        <v>76</v>
      </c>
      <c r="D1009" s="40">
        <v>0</v>
      </c>
      <c r="E1009" s="46" t="s">
        <v>35</v>
      </c>
    </row>
    <row r="1010" spans="1:5" s="21" customFormat="1" x14ac:dyDescent="0.25">
      <c r="A1010" s="46">
        <v>2016</v>
      </c>
      <c r="B1010" s="46">
        <v>12</v>
      </c>
      <c r="C1010" s="48" t="s">
        <v>16</v>
      </c>
      <c r="D1010" s="40">
        <v>273955</v>
      </c>
      <c r="E1010" s="46" t="s">
        <v>18</v>
      </c>
    </row>
    <row r="1011" spans="1:5" s="21" customFormat="1" x14ac:dyDescent="0.25">
      <c r="A1011" s="46">
        <v>2016</v>
      </c>
      <c r="B1011" s="46">
        <v>12</v>
      </c>
      <c r="C1011" s="48" t="s">
        <v>16</v>
      </c>
      <c r="D1011" s="40">
        <v>268109</v>
      </c>
      <c r="E1011" s="46" t="s">
        <v>34</v>
      </c>
    </row>
    <row r="1012" spans="1:5" s="21" customFormat="1" x14ac:dyDescent="0.25">
      <c r="A1012" s="46">
        <v>2016</v>
      </c>
      <c r="B1012" s="46">
        <v>12</v>
      </c>
      <c r="C1012" s="48" t="s">
        <v>16</v>
      </c>
      <c r="D1012" s="40">
        <v>5846</v>
      </c>
      <c r="E1012" s="46" t="s">
        <v>35</v>
      </c>
    </row>
    <row r="1013" spans="1:5" s="21" customFormat="1" x14ac:dyDescent="0.25">
      <c r="A1013" s="46">
        <v>2016</v>
      </c>
      <c r="B1013" s="46">
        <v>12</v>
      </c>
      <c r="C1013" s="48" t="s">
        <v>67</v>
      </c>
      <c r="D1013" s="40">
        <v>293731</v>
      </c>
      <c r="E1013" s="46" t="s">
        <v>18</v>
      </c>
    </row>
    <row r="1014" spans="1:5" s="21" customFormat="1" x14ac:dyDescent="0.25">
      <c r="A1014" s="46">
        <v>2016</v>
      </c>
      <c r="B1014" s="46">
        <v>12</v>
      </c>
      <c r="C1014" s="48" t="s">
        <v>67</v>
      </c>
      <c r="D1014" s="40">
        <v>287885</v>
      </c>
      <c r="E1014" s="46" t="s">
        <v>34</v>
      </c>
    </row>
    <row r="1015" spans="1:5" s="21" customFormat="1" x14ac:dyDescent="0.25">
      <c r="A1015" s="46">
        <v>2016</v>
      </c>
      <c r="B1015" s="46">
        <v>12</v>
      </c>
      <c r="C1015" s="48" t="s">
        <v>67</v>
      </c>
      <c r="D1015" s="40">
        <v>5846</v>
      </c>
      <c r="E1015" s="46" t="s">
        <v>35</v>
      </c>
    </row>
    <row r="1016" spans="1:5" s="21" customFormat="1" x14ac:dyDescent="0.25">
      <c r="A1016" s="46">
        <v>2016</v>
      </c>
      <c r="B1016" s="46">
        <v>12</v>
      </c>
      <c r="C1016" s="48" t="s">
        <v>80</v>
      </c>
      <c r="D1016" s="40">
        <v>57917</v>
      </c>
      <c r="E1016" s="46" t="s">
        <v>18</v>
      </c>
    </row>
    <row r="1017" spans="1:5" s="21" customFormat="1" x14ac:dyDescent="0.25">
      <c r="A1017" s="46">
        <v>2016</v>
      </c>
      <c r="B1017" s="46">
        <v>12</v>
      </c>
      <c r="C1017" s="48" t="s">
        <v>80</v>
      </c>
      <c r="D1017" s="40">
        <v>57917</v>
      </c>
      <c r="E1017" s="46" t="s">
        <v>34</v>
      </c>
    </row>
    <row r="1018" spans="1:5" s="21" customFormat="1" x14ac:dyDescent="0.25">
      <c r="A1018" s="46">
        <v>2016</v>
      </c>
      <c r="B1018" s="46">
        <v>12</v>
      </c>
      <c r="C1018" s="48" t="s">
        <v>80</v>
      </c>
      <c r="D1018" s="40">
        <v>0</v>
      </c>
      <c r="E1018" s="46" t="s">
        <v>35</v>
      </c>
    </row>
    <row r="1019" spans="1:5" s="21" customFormat="1" x14ac:dyDescent="0.25">
      <c r="A1019" s="46">
        <v>2016</v>
      </c>
      <c r="B1019" s="46">
        <v>12</v>
      </c>
      <c r="C1019" s="48" t="s">
        <v>68</v>
      </c>
      <c r="D1019" s="40">
        <v>78664</v>
      </c>
      <c r="E1019" s="46" t="s">
        <v>18</v>
      </c>
    </row>
    <row r="1020" spans="1:5" s="21" customFormat="1" x14ac:dyDescent="0.25">
      <c r="A1020" s="46">
        <v>2016</v>
      </c>
      <c r="B1020" s="46">
        <v>12</v>
      </c>
      <c r="C1020" s="48" t="s">
        <v>68</v>
      </c>
      <c r="D1020" s="40">
        <v>78655</v>
      </c>
      <c r="E1020" s="46" t="s">
        <v>34</v>
      </c>
    </row>
    <row r="1021" spans="1:5" s="21" customFormat="1" x14ac:dyDescent="0.25">
      <c r="A1021" s="46">
        <v>2016</v>
      </c>
      <c r="B1021" s="46">
        <v>12</v>
      </c>
      <c r="C1021" s="48" t="s">
        <v>68</v>
      </c>
      <c r="D1021" s="40">
        <v>9</v>
      </c>
      <c r="E1021" s="46" t="s">
        <v>35</v>
      </c>
    </row>
    <row r="1022" spans="1:5" s="21" customFormat="1" x14ac:dyDescent="0.25">
      <c r="A1022" s="46">
        <v>2017</v>
      </c>
      <c r="B1022" s="46">
        <v>1</v>
      </c>
      <c r="C1022" s="48" t="s">
        <v>16</v>
      </c>
      <c r="D1022" s="40">
        <v>275802</v>
      </c>
      <c r="E1022" s="46" t="s">
        <v>18</v>
      </c>
    </row>
    <row r="1023" spans="1:5" s="21" customFormat="1" x14ac:dyDescent="0.25">
      <c r="A1023" s="46">
        <v>2017</v>
      </c>
      <c r="B1023" s="46">
        <v>1</v>
      </c>
      <c r="C1023" s="48" t="s">
        <v>16</v>
      </c>
      <c r="D1023" s="40">
        <v>269604</v>
      </c>
      <c r="E1023" s="46" t="s">
        <v>34</v>
      </c>
    </row>
    <row r="1024" spans="1:5" s="21" customFormat="1" x14ac:dyDescent="0.25">
      <c r="A1024" s="46">
        <v>2017</v>
      </c>
      <c r="B1024" s="46">
        <v>1</v>
      </c>
      <c r="C1024" s="48" t="s">
        <v>16</v>
      </c>
      <c r="D1024" s="40">
        <v>6198</v>
      </c>
      <c r="E1024" s="46" t="s">
        <v>35</v>
      </c>
    </row>
    <row r="1025" spans="1:5" s="21" customFormat="1" x14ac:dyDescent="0.25">
      <c r="A1025" s="46">
        <v>2017</v>
      </c>
      <c r="B1025" s="46">
        <v>1</v>
      </c>
      <c r="C1025" s="48" t="s">
        <v>67</v>
      </c>
      <c r="D1025" s="40">
        <v>295631</v>
      </c>
      <c r="E1025" s="46" t="s">
        <v>18</v>
      </c>
    </row>
    <row r="1026" spans="1:5" s="21" customFormat="1" x14ac:dyDescent="0.25">
      <c r="A1026" s="46">
        <v>2017</v>
      </c>
      <c r="B1026" s="46">
        <v>1</v>
      </c>
      <c r="C1026" s="48" t="s">
        <v>67</v>
      </c>
      <c r="D1026" s="40">
        <v>289432</v>
      </c>
      <c r="E1026" s="46" t="s">
        <v>34</v>
      </c>
    </row>
    <row r="1027" spans="1:5" s="21" customFormat="1" x14ac:dyDescent="0.25">
      <c r="A1027" s="46">
        <v>2017</v>
      </c>
      <c r="B1027" s="46">
        <v>1</v>
      </c>
      <c r="C1027" s="48" t="s">
        <v>67</v>
      </c>
      <c r="D1027" s="40">
        <v>6199</v>
      </c>
      <c r="E1027" s="46" t="s">
        <v>35</v>
      </c>
    </row>
    <row r="1028" spans="1:5" s="21" customFormat="1" x14ac:dyDescent="0.25">
      <c r="A1028" s="46">
        <v>2017</v>
      </c>
      <c r="B1028" s="46">
        <v>1</v>
      </c>
      <c r="C1028" s="48" t="s">
        <v>80</v>
      </c>
      <c r="D1028" s="40">
        <v>57088</v>
      </c>
      <c r="E1028" s="46" t="s">
        <v>18</v>
      </c>
    </row>
    <row r="1029" spans="1:5" s="21" customFormat="1" x14ac:dyDescent="0.25">
      <c r="A1029" s="46">
        <v>2017</v>
      </c>
      <c r="B1029" s="46">
        <v>1</v>
      </c>
      <c r="C1029" s="48" t="s">
        <v>80</v>
      </c>
      <c r="D1029" s="40">
        <v>57088</v>
      </c>
      <c r="E1029" s="46" t="s">
        <v>34</v>
      </c>
    </row>
    <row r="1030" spans="1:5" s="21" customFormat="1" x14ac:dyDescent="0.25">
      <c r="A1030" s="46">
        <v>2017</v>
      </c>
      <c r="B1030" s="46">
        <v>1</v>
      </c>
      <c r="C1030" s="48" t="s">
        <v>80</v>
      </c>
      <c r="D1030" s="40">
        <v>0</v>
      </c>
      <c r="E1030" s="46" t="s">
        <v>35</v>
      </c>
    </row>
    <row r="1031" spans="1:5" s="21" customFormat="1" x14ac:dyDescent="0.25">
      <c r="A1031" s="46">
        <v>2017</v>
      </c>
      <c r="B1031" s="46">
        <v>1</v>
      </c>
      <c r="C1031" s="48" t="s">
        <v>57</v>
      </c>
      <c r="D1031" s="40">
        <v>20713</v>
      </c>
      <c r="E1031" s="46" t="s">
        <v>18</v>
      </c>
    </row>
    <row r="1032" spans="1:5" s="21" customFormat="1" x14ac:dyDescent="0.25">
      <c r="A1032" s="46">
        <v>2017</v>
      </c>
      <c r="B1032" s="46">
        <v>1</v>
      </c>
      <c r="C1032" s="48" t="s">
        <v>57</v>
      </c>
      <c r="D1032" s="40">
        <v>20699</v>
      </c>
      <c r="E1032" s="46" t="s">
        <v>34</v>
      </c>
    </row>
    <row r="1033" spans="1:5" s="21" customFormat="1" x14ac:dyDescent="0.25">
      <c r="A1033" s="46">
        <v>2017</v>
      </c>
      <c r="B1033" s="46">
        <v>1</v>
      </c>
      <c r="C1033" s="48" t="s">
        <v>57</v>
      </c>
      <c r="D1033" s="40">
        <v>14</v>
      </c>
      <c r="E1033" s="46" t="s">
        <v>35</v>
      </c>
    </row>
    <row r="1034" spans="1:5" s="21" customFormat="1" x14ac:dyDescent="0.25">
      <c r="A1034" s="46">
        <v>2017</v>
      </c>
      <c r="B1034" s="46">
        <v>1</v>
      </c>
      <c r="C1034" s="48" t="s">
        <v>68</v>
      </c>
      <c r="D1034" s="40">
        <v>77801</v>
      </c>
      <c r="E1034" s="46" t="s">
        <v>18</v>
      </c>
    </row>
    <row r="1035" spans="1:5" s="21" customFormat="1" x14ac:dyDescent="0.25">
      <c r="A1035" s="46">
        <v>2017</v>
      </c>
      <c r="B1035" s="46">
        <v>1</v>
      </c>
      <c r="C1035" s="48" t="s">
        <v>68</v>
      </c>
      <c r="D1035" s="40">
        <v>77787</v>
      </c>
      <c r="E1035" s="46" t="s">
        <v>34</v>
      </c>
    </row>
    <row r="1036" spans="1:5" s="21" customFormat="1" x14ac:dyDescent="0.25">
      <c r="A1036" s="46">
        <v>2017</v>
      </c>
      <c r="B1036" s="46">
        <v>1</v>
      </c>
      <c r="C1036" s="48" t="s">
        <v>68</v>
      </c>
      <c r="D1036" s="40">
        <v>14</v>
      </c>
      <c r="E1036" s="46" t="s">
        <v>35</v>
      </c>
    </row>
    <row r="1037" spans="1:5" s="21" customFormat="1" x14ac:dyDescent="0.25">
      <c r="A1037" s="46">
        <v>2017</v>
      </c>
      <c r="B1037" s="46">
        <v>1</v>
      </c>
      <c r="C1037" s="42" t="s">
        <v>13</v>
      </c>
      <c r="D1037" s="40">
        <v>5933</v>
      </c>
      <c r="E1037" s="47" t="s">
        <v>18</v>
      </c>
    </row>
    <row r="1038" spans="1:5" s="21" customFormat="1" x14ac:dyDescent="0.25">
      <c r="A1038" s="46">
        <v>2017</v>
      </c>
      <c r="B1038" s="46">
        <v>1</v>
      </c>
      <c r="C1038" s="42" t="s">
        <v>13</v>
      </c>
      <c r="D1038" s="40">
        <v>5520</v>
      </c>
      <c r="E1038" s="46" t="s">
        <v>34</v>
      </c>
    </row>
    <row r="1039" spans="1:5" s="21" customFormat="1" x14ac:dyDescent="0.25">
      <c r="A1039" s="46">
        <v>2017</v>
      </c>
      <c r="B1039" s="46">
        <v>1</v>
      </c>
      <c r="C1039" s="42" t="s">
        <v>13</v>
      </c>
      <c r="D1039" s="40">
        <v>413</v>
      </c>
      <c r="E1039" s="46" t="s">
        <v>35</v>
      </c>
    </row>
    <row r="1040" spans="1:5" s="21" customFormat="1" x14ac:dyDescent="0.25">
      <c r="A1040" s="46">
        <v>2017</v>
      </c>
      <c r="B1040" s="46">
        <v>1</v>
      </c>
      <c r="C1040" s="55" t="s">
        <v>83</v>
      </c>
      <c r="D1040" s="40">
        <v>394</v>
      </c>
      <c r="E1040" s="47" t="s">
        <v>18</v>
      </c>
    </row>
    <row r="1041" spans="1:5" s="21" customFormat="1" x14ac:dyDescent="0.25">
      <c r="A1041" s="46">
        <v>2017</v>
      </c>
      <c r="B1041" s="46">
        <v>1</v>
      </c>
      <c r="C1041" s="55" t="s">
        <v>83</v>
      </c>
      <c r="D1041" s="40">
        <v>321</v>
      </c>
      <c r="E1041" s="46" t="s">
        <v>34</v>
      </c>
    </row>
    <row r="1042" spans="1:5" s="21" customFormat="1" x14ac:dyDescent="0.25">
      <c r="A1042" s="46">
        <v>2017</v>
      </c>
      <c r="B1042" s="46">
        <v>1</v>
      </c>
      <c r="C1042" s="55" t="s">
        <v>83</v>
      </c>
      <c r="D1042" s="40">
        <v>73</v>
      </c>
      <c r="E1042" s="46" t="s">
        <v>35</v>
      </c>
    </row>
    <row r="1043" spans="1:5" s="21" customFormat="1" x14ac:dyDescent="0.25">
      <c r="A1043" s="46">
        <v>2017</v>
      </c>
      <c r="B1043" s="46">
        <v>1</v>
      </c>
      <c r="C1043" s="48" t="s">
        <v>36</v>
      </c>
      <c r="D1043" s="40">
        <v>2533</v>
      </c>
      <c r="E1043" s="46" t="s">
        <v>18</v>
      </c>
    </row>
    <row r="1044" spans="1:5" s="21" customFormat="1" x14ac:dyDescent="0.25">
      <c r="A1044" s="46">
        <v>2017</v>
      </c>
      <c r="B1044" s="46">
        <v>1</v>
      </c>
      <c r="C1044" s="48" t="s">
        <v>36</v>
      </c>
      <c r="D1044" s="40">
        <v>2446</v>
      </c>
      <c r="E1044" s="46" t="s">
        <v>34</v>
      </c>
    </row>
    <row r="1045" spans="1:5" s="21" customFormat="1" x14ac:dyDescent="0.25">
      <c r="A1045" s="46">
        <v>2017</v>
      </c>
      <c r="B1045" s="46">
        <v>1</v>
      </c>
      <c r="C1045" s="48" t="s">
        <v>36</v>
      </c>
      <c r="D1045" s="40">
        <v>87</v>
      </c>
      <c r="E1045" s="46" t="s">
        <v>35</v>
      </c>
    </row>
    <row r="1046" spans="1:5" s="21" customFormat="1" x14ac:dyDescent="0.25">
      <c r="A1046" s="46">
        <v>2017</v>
      </c>
      <c r="B1046" s="46">
        <v>1</v>
      </c>
      <c r="C1046" s="48" t="s">
        <v>4</v>
      </c>
      <c r="D1046" s="40">
        <v>3358</v>
      </c>
      <c r="E1046" s="46" t="s">
        <v>18</v>
      </c>
    </row>
    <row r="1047" spans="1:5" s="21" customFormat="1" x14ac:dyDescent="0.25">
      <c r="A1047" s="46">
        <v>2017</v>
      </c>
      <c r="B1047" s="46">
        <v>1</v>
      </c>
      <c r="C1047" s="48" t="s">
        <v>4</v>
      </c>
      <c r="D1047" s="40">
        <v>3347</v>
      </c>
      <c r="E1047" s="46" t="s">
        <v>34</v>
      </c>
    </row>
    <row r="1048" spans="1:5" s="21" customFormat="1" x14ac:dyDescent="0.25">
      <c r="A1048" s="46">
        <v>2017</v>
      </c>
      <c r="B1048" s="46">
        <v>1</v>
      </c>
      <c r="C1048" s="48" t="s">
        <v>4</v>
      </c>
      <c r="D1048" s="40">
        <v>11</v>
      </c>
      <c r="E1048" s="46" t="s">
        <v>35</v>
      </c>
    </row>
    <row r="1049" spans="1:5" s="21" customFormat="1" x14ac:dyDescent="0.25">
      <c r="A1049" s="46">
        <v>2017</v>
      </c>
      <c r="B1049" s="46">
        <v>1</v>
      </c>
      <c r="C1049" s="48" t="s">
        <v>66</v>
      </c>
      <c r="D1049" s="40">
        <v>4110</v>
      </c>
      <c r="E1049" s="46" t="s">
        <v>18</v>
      </c>
    </row>
    <row r="1050" spans="1:5" s="21" customFormat="1" x14ac:dyDescent="0.25">
      <c r="A1050" s="46">
        <v>2017</v>
      </c>
      <c r="B1050" s="46">
        <v>1</v>
      </c>
      <c r="C1050" s="48" t="s">
        <v>66</v>
      </c>
      <c r="D1050" s="40">
        <v>4105</v>
      </c>
      <c r="E1050" s="46" t="s">
        <v>34</v>
      </c>
    </row>
    <row r="1051" spans="1:5" s="21" customFormat="1" x14ac:dyDescent="0.25">
      <c r="A1051" s="46">
        <v>2017</v>
      </c>
      <c r="B1051" s="46">
        <v>1</v>
      </c>
      <c r="C1051" s="48" t="s">
        <v>66</v>
      </c>
      <c r="D1051" s="40">
        <v>5</v>
      </c>
      <c r="E1051" s="46" t="s">
        <v>35</v>
      </c>
    </row>
    <row r="1052" spans="1:5" s="21" customFormat="1" x14ac:dyDescent="0.25">
      <c r="A1052" s="46">
        <v>2017</v>
      </c>
      <c r="B1052" s="46">
        <v>1</v>
      </c>
      <c r="C1052" s="48" t="s">
        <v>76</v>
      </c>
      <c r="D1052" s="40">
        <v>19829</v>
      </c>
      <c r="E1052" s="46" t="s">
        <v>18</v>
      </c>
    </row>
    <row r="1053" spans="1:5" s="21" customFormat="1" x14ac:dyDescent="0.25">
      <c r="A1053" s="46">
        <v>2017</v>
      </c>
      <c r="B1053" s="46">
        <v>1</v>
      </c>
      <c r="C1053" s="48" t="s">
        <v>76</v>
      </c>
      <c r="D1053" s="40">
        <v>19828</v>
      </c>
      <c r="E1053" s="46" t="s">
        <v>34</v>
      </c>
    </row>
    <row r="1054" spans="1:5" s="21" customFormat="1" x14ac:dyDescent="0.25">
      <c r="A1054" s="46">
        <v>2017</v>
      </c>
      <c r="B1054" s="46">
        <v>1</v>
      </c>
      <c r="C1054" s="48" t="s">
        <v>76</v>
      </c>
      <c r="D1054" s="40">
        <v>1</v>
      </c>
      <c r="E1054" s="46" t="s">
        <v>35</v>
      </c>
    </row>
    <row r="1055" spans="1:5" s="21" customFormat="1" x14ac:dyDescent="0.25">
      <c r="A1055" s="46">
        <v>2017</v>
      </c>
      <c r="B1055" s="46">
        <v>1</v>
      </c>
      <c r="C1055" s="48" t="s">
        <v>84</v>
      </c>
      <c r="D1055" s="40">
        <v>4449</v>
      </c>
      <c r="E1055" s="46" t="s">
        <v>18</v>
      </c>
    </row>
    <row r="1056" spans="1:5" s="21" customFormat="1" x14ac:dyDescent="0.25">
      <c r="A1056" s="46">
        <v>2017</v>
      </c>
      <c r="B1056" s="46">
        <v>1</v>
      </c>
      <c r="C1056" s="48" t="s">
        <v>84</v>
      </c>
      <c r="D1056" s="40">
        <v>4416</v>
      </c>
      <c r="E1056" s="46" t="s">
        <v>34</v>
      </c>
    </row>
    <row r="1057" spans="1:5" s="21" customFormat="1" x14ac:dyDescent="0.25">
      <c r="A1057" s="46">
        <v>2017</v>
      </c>
      <c r="B1057" s="46">
        <v>1</v>
      </c>
      <c r="C1057" s="48" t="s">
        <v>84</v>
      </c>
      <c r="D1057" s="40">
        <v>33</v>
      </c>
      <c r="E1057" s="46" t="s">
        <v>35</v>
      </c>
    </row>
    <row r="1058" spans="1:5" s="21" customFormat="1" x14ac:dyDescent="0.25">
      <c r="A1058" s="46">
        <v>2017</v>
      </c>
      <c r="B1058" s="46">
        <v>2</v>
      </c>
      <c r="C1058" s="48" t="s">
        <v>16</v>
      </c>
      <c r="D1058" s="40">
        <v>277706</v>
      </c>
      <c r="E1058" s="46" t="s">
        <v>18</v>
      </c>
    </row>
    <row r="1059" spans="1:5" s="21" customFormat="1" x14ac:dyDescent="0.25">
      <c r="A1059" s="46">
        <v>2017</v>
      </c>
      <c r="B1059" s="46">
        <v>2</v>
      </c>
      <c r="C1059" s="48" t="s">
        <v>16</v>
      </c>
      <c r="D1059" s="40">
        <v>270193</v>
      </c>
      <c r="E1059" s="46" t="s">
        <v>34</v>
      </c>
    </row>
    <row r="1060" spans="1:5" s="21" customFormat="1" x14ac:dyDescent="0.25">
      <c r="A1060" s="46">
        <v>2017</v>
      </c>
      <c r="B1060" s="46">
        <v>2</v>
      </c>
      <c r="C1060" s="48" t="s">
        <v>16</v>
      </c>
      <c r="D1060" s="40">
        <v>7513</v>
      </c>
      <c r="E1060" s="46" t="s">
        <v>35</v>
      </c>
    </row>
    <row r="1061" spans="1:5" s="21" customFormat="1" x14ac:dyDescent="0.25">
      <c r="A1061" s="46">
        <v>2017</v>
      </c>
      <c r="B1061" s="46">
        <v>2</v>
      </c>
      <c r="C1061" s="48" t="s">
        <v>67</v>
      </c>
      <c r="D1061" s="40">
        <v>297615</v>
      </c>
      <c r="E1061" s="46" t="s">
        <v>18</v>
      </c>
    </row>
    <row r="1062" spans="1:5" s="21" customFormat="1" x14ac:dyDescent="0.25">
      <c r="A1062" s="46">
        <v>2017</v>
      </c>
      <c r="B1062" s="46">
        <v>2</v>
      </c>
      <c r="C1062" s="48" t="s">
        <v>67</v>
      </c>
      <c r="D1062" s="40">
        <v>290101</v>
      </c>
      <c r="E1062" s="46" t="s">
        <v>34</v>
      </c>
    </row>
    <row r="1063" spans="1:5" s="21" customFormat="1" x14ac:dyDescent="0.25">
      <c r="A1063" s="46">
        <v>2017</v>
      </c>
      <c r="B1063" s="46">
        <v>2</v>
      </c>
      <c r="C1063" s="48" t="s">
        <v>67</v>
      </c>
      <c r="D1063" s="40">
        <v>7514</v>
      </c>
      <c r="E1063" s="46" t="s">
        <v>35</v>
      </c>
    </row>
    <row r="1064" spans="1:5" s="21" customFormat="1" x14ac:dyDescent="0.25">
      <c r="A1064" s="46">
        <v>2017</v>
      </c>
      <c r="B1064" s="46">
        <v>2</v>
      </c>
      <c r="C1064" s="48" t="s">
        <v>80</v>
      </c>
      <c r="D1064" s="40">
        <v>54891</v>
      </c>
      <c r="E1064" s="46" t="s">
        <v>18</v>
      </c>
    </row>
    <row r="1065" spans="1:5" s="21" customFormat="1" x14ac:dyDescent="0.25">
      <c r="A1065" s="46">
        <v>2017</v>
      </c>
      <c r="B1065" s="46">
        <v>2</v>
      </c>
      <c r="C1065" s="48" t="s">
        <v>80</v>
      </c>
      <c r="D1065" s="40">
        <v>54891</v>
      </c>
      <c r="E1065" s="46" t="s">
        <v>34</v>
      </c>
    </row>
    <row r="1066" spans="1:5" s="21" customFormat="1" x14ac:dyDescent="0.25">
      <c r="A1066" s="46">
        <v>2017</v>
      </c>
      <c r="B1066" s="46">
        <v>2</v>
      </c>
      <c r="C1066" s="48" t="s">
        <v>80</v>
      </c>
      <c r="D1066" s="40">
        <v>0</v>
      </c>
      <c r="E1066" s="46" t="s">
        <v>35</v>
      </c>
    </row>
    <row r="1067" spans="1:5" s="21" customFormat="1" x14ac:dyDescent="0.25">
      <c r="A1067" s="46">
        <v>2017</v>
      </c>
      <c r="B1067" s="46">
        <v>2</v>
      </c>
      <c r="C1067" s="48" t="s">
        <v>57</v>
      </c>
      <c r="D1067" s="40">
        <v>21149</v>
      </c>
      <c r="E1067" s="46" t="s">
        <v>18</v>
      </c>
    </row>
    <row r="1068" spans="1:5" s="21" customFormat="1" x14ac:dyDescent="0.25">
      <c r="A1068" s="46">
        <v>2017</v>
      </c>
      <c r="B1068" s="46">
        <v>2</v>
      </c>
      <c r="C1068" s="48" t="s">
        <v>57</v>
      </c>
      <c r="D1068" s="40">
        <v>21130</v>
      </c>
      <c r="E1068" s="46" t="s">
        <v>34</v>
      </c>
    </row>
    <row r="1069" spans="1:5" s="21" customFormat="1" x14ac:dyDescent="0.25">
      <c r="A1069" s="46">
        <v>2017</v>
      </c>
      <c r="B1069" s="46">
        <v>2</v>
      </c>
      <c r="C1069" s="48" t="s">
        <v>57</v>
      </c>
      <c r="D1069" s="40">
        <v>19</v>
      </c>
      <c r="E1069" s="46" t="s">
        <v>35</v>
      </c>
    </row>
    <row r="1070" spans="1:5" s="21" customFormat="1" x14ac:dyDescent="0.25">
      <c r="A1070" s="46">
        <v>2017</v>
      </c>
      <c r="B1070" s="46">
        <v>2</v>
      </c>
      <c r="C1070" s="48" t="s">
        <v>68</v>
      </c>
      <c r="D1070" s="40">
        <v>76040</v>
      </c>
      <c r="E1070" s="46" t="s">
        <v>18</v>
      </c>
    </row>
    <row r="1071" spans="1:5" s="21" customFormat="1" x14ac:dyDescent="0.25">
      <c r="A1071" s="46">
        <v>2017</v>
      </c>
      <c r="B1071" s="46">
        <v>2</v>
      </c>
      <c r="C1071" s="48" t="s">
        <v>68</v>
      </c>
      <c r="D1071" s="40">
        <v>76021</v>
      </c>
      <c r="E1071" s="46" t="s">
        <v>34</v>
      </c>
    </row>
    <row r="1072" spans="1:5" s="21" customFormat="1" x14ac:dyDescent="0.25">
      <c r="A1072" s="46">
        <v>2017</v>
      </c>
      <c r="B1072" s="46">
        <v>2</v>
      </c>
      <c r="C1072" s="48" t="s">
        <v>68</v>
      </c>
      <c r="D1072" s="40">
        <v>19</v>
      </c>
      <c r="E1072" s="46" t="s">
        <v>35</v>
      </c>
    </row>
    <row r="1073" spans="1:5" s="21" customFormat="1" x14ac:dyDescent="0.25">
      <c r="A1073" s="46">
        <v>2017</v>
      </c>
      <c r="B1073" s="46">
        <v>2</v>
      </c>
      <c r="C1073" s="42" t="s">
        <v>13</v>
      </c>
      <c r="D1073" s="40">
        <v>8518</v>
      </c>
      <c r="E1073" s="46" t="s">
        <v>18</v>
      </c>
    </row>
    <row r="1074" spans="1:5" s="21" customFormat="1" x14ac:dyDescent="0.25">
      <c r="A1074" s="46">
        <v>2017</v>
      </c>
      <c r="B1074" s="46">
        <v>2</v>
      </c>
      <c r="C1074" s="42" t="s">
        <v>13</v>
      </c>
      <c r="D1074" s="40">
        <v>7100</v>
      </c>
      <c r="E1074" s="46" t="s">
        <v>34</v>
      </c>
    </row>
    <row r="1075" spans="1:5" s="21" customFormat="1" x14ac:dyDescent="0.25">
      <c r="A1075" s="46">
        <v>2017</v>
      </c>
      <c r="B1075" s="46">
        <v>2</v>
      </c>
      <c r="C1075" s="42" t="s">
        <v>13</v>
      </c>
      <c r="D1075" s="40">
        <v>1418</v>
      </c>
      <c r="E1075" s="46" t="s">
        <v>35</v>
      </c>
    </row>
    <row r="1076" spans="1:5" s="21" customFormat="1" x14ac:dyDescent="0.25">
      <c r="A1076" s="46">
        <v>2017</v>
      </c>
      <c r="B1076" s="46">
        <v>2</v>
      </c>
      <c r="C1076" s="55" t="s">
        <v>83</v>
      </c>
      <c r="D1076" s="40">
        <v>383</v>
      </c>
      <c r="E1076" s="46" t="s">
        <v>18</v>
      </c>
    </row>
    <row r="1077" spans="1:5" s="21" customFormat="1" x14ac:dyDescent="0.25">
      <c r="A1077" s="46">
        <v>2017</v>
      </c>
      <c r="B1077" s="46">
        <v>2</v>
      </c>
      <c r="C1077" s="55" t="s">
        <v>83</v>
      </c>
      <c r="D1077" s="40">
        <v>200</v>
      </c>
      <c r="E1077" s="46" t="s">
        <v>34</v>
      </c>
    </row>
    <row r="1078" spans="1:5" s="21" customFormat="1" x14ac:dyDescent="0.25">
      <c r="A1078" s="46">
        <v>2017</v>
      </c>
      <c r="B1078" s="46">
        <v>2</v>
      </c>
      <c r="C1078" s="55" t="s">
        <v>83</v>
      </c>
      <c r="D1078" s="40">
        <v>183</v>
      </c>
      <c r="E1078" s="46" t="s">
        <v>35</v>
      </c>
    </row>
    <row r="1079" spans="1:5" s="21" customFormat="1" x14ac:dyDescent="0.25">
      <c r="A1079" s="46">
        <v>2017</v>
      </c>
      <c r="B1079" s="46">
        <v>2</v>
      </c>
      <c r="C1079" s="48" t="s">
        <v>36</v>
      </c>
      <c r="D1079" s="40">
        <v>3433</v>
      </c>
      <c r="E1079" s="46" t="s">
        <v>18</v>
      </c>
    </row>
    <row r="1080" spans="1:5" s="21" customFormat="1" x14ac:dyDescent="0.25">
      <c r="A1080" s="46">
        <v>2017</v>
      </c>
      <c r="B1080" s="46">
        <v>2</v>
      </c>
      <c r="C1080" s="48" t="s">
        <v>36</v>
      </c>
      <c r="D1080" s="40">
        <v>3168</v>
      </c>
      <c r="E1080" s="46" t="s">
        <v>34</v>
      </c>
    </row>
    <row r="1081" spans="1:5" s="21" customFormat="1" x14ac:dyDescent="0.25">
      <c r="A1081" s="46">
        <v>2017</v>
      </c>
      <c r="B1081" s="46">
        <v>2</v>
      </c>
      <c r="C1081" s="48" t="s">
        <v>36</v>
      </c>
      <c r="D1081" s="40">
        <v>265</v>
      </c>
      <c r="E1081" s="46" t="s">
        <v>35</v>
      </c>
    </row>
    <row r="1082" spans="1:5" s="21" customFormat="1" x14ac:dyDescent="0.25">
      <c r="A1082" s="46">
        <v>2017</v>
      </c>
      <c r="B1082" s="46">
        <v>2</v>
      </c>
      <c r="C1082" s="48" t="s">
        <v>4</v>
      </c>
      <c r="D1082" s="40">
        <v>7858</v>
      </c>
      <c r="E1082" s="46" t="s">
        <v>18</v>
      </c>
    </row>
    <row r="1083" spans="1:5" s="21" customFormat="1" x14ac:dyDescent="0.25">
      <c r="A1083" s="46">
        <v>2017</v>
      </c>
      <c r="B1083" s="46">
        <v>2</v>
      </c>
      <c r="C1083" s="48" t="s">
        <v>4</v>
      </c>
      <c r="D1083" s="40">
        <v>7821</v>
      </c>
      <c r="E1083" s="46" t="s">
        <v>34</v>
      </c>
    </row>
    <row r="1084" spans="1:5" s="21" customFormat="1" x14ac:dyDescent="0.25">
      <c r="A1084" s="46">
        <v>2017</v>
      </c>
      <c r="B1084" s="46">
        <v>2</v>
      </c>
      <c r="C1084" s="48" t="s">
        <v>4</v>
      </c>
      <c r="D1084" s="40">
        <v>37</v>
      </c>
      <c r="E1084" s="46" t="s">
        <v>35</v>
      </c>
    </row>
    <row r="1085" spans="1:5" s="21" customFormat="1" x14ac:dyDescent="0.25">
      <c r="A1085" s="46">
        <v>2017</v>
      </c>
      <c r="B1085" s="46">
        <v>2</v>
      </c>
      <c r="C1085" s="48" t="s">
        <v>66</v>
      </c>
      <c r="D1085" s="40">
        <v>7981</v>
      </c>
      <c r="E1085" s="46" t="s">
        <v>18</v>
      </c>
    </row>
    <row r="1086" spans="1:5" s="21" customFormat="1" x14ac:dyDescent="0.25">
      <c r="A1086" s="46">
        <v>2017</v>
      </c>
      <c r="B1086" s="46">
        <v>2</v>
      </c>
      <c r="C1086" s="48" t="s">
        <v>66</v>
      </c>
      <c r="D1086" s="40">
        <v>7969</v>
      </c>
      <c r="E1086" s="46" t="s">
        <v>34</v>
      </c>
    </row>
    <row r="1087" spans="1:5" s="21" customFormat="1" x14ac:dyDescent="0.25">
      <c r="A1087" s="46">
        <v>2017</v>
      </c>
      <c r="B1087" s="46">
        <v>2</v>
      </c>
      <c r="C1087" s="48" t="s">
        <v>66</v>
      </c>
      <c r="D1087" s="40">
        <v>12</v>
      </c>
      <c r="E1087" s="46" t="s">
        <v>35</v>
      </c>
    </row>
    <row r="1088" spans="1:5" s="21" customFormat="1" x14ac:dyDescent="0.25">
      <c r="A1088" s="46">
        <v>2017</v>
      </c>
      <c r="B1088" s="46">
        <v>2</v>
      </c>
      <c r="C1088" s="48" t="s">
        <v>76</v>
      </c>
      <c r="D1088" s="40">
        <v>19909</v>
      </c>
      <c r="E1088" s="46" t="s">
        <v>18</v>
      </c>
    </row>
    <row r="1089" spans="1:5" s="21" customFormat="1" x14ac:dyDescent="0.25">
      <c r="A1089" s="46">
        <v>2017</v>
      </c>
      <c r="B1089" s="46">
        <v>2</v>
      </c>
      <c r="C1089" s="48" t="s">
        <v>76</v>
      </c>
      <c r="D1089" s="40">
        <v>19908</v>
      </c>
      <c r="E1089" s="46" t="s">
        <v>34</v>
      </c>
    </row>
    <row r="1090" spans="1:5" s="21" customFormat="1" x14ac:dyDescent="0.25">
      <c r="A1090" s="46">
        <v>2017</v>
      </c>
      <c r="B1090" s="46">
        <v>2</v>
      </c>
      <c r="C1090" s="48" t="s">
        <v>76</v>
      </c>
      <c r="D1090" s="40">
        <v>1</v>
      </c>
      <c r="E1090" s="46" t="s">
        <v>35</v>
      </c>
    </row>
    <row r="1091" spans="1:5" s="21" customFormat="1" x14ac:dyDescent="0.25">
      <c r="A1091" s="46">
        <v>2017</v>
      </c>
      <c r="B1091" s="46">
        <v>2</v>
      </c>
      <c r="C1091" s="48" t="s">
        <v>84</v>
      </c>
      <c r="D1091" s="40">
        <v>7301</v>
      </c>
      <c r="E1091" s="46" t="s">
        <v>18</v>
      </c>
    </row>
    <row r="1092" spans="1:5" s="21" customFormat="1" x14ac:dyDescent="0.25">
      <c r="A1092" s="46">
        <v>2017</v>
      </c>
      <c r="B1092" s="46">
        <v>2</v>
      </c>
      <c r="C1092" s="48" t="s">
        <v>84</v>
      </c>
      <c r="D1092" s="40">
        <v>7217</v>
      </c>
      <c r="E1092" s="46" t="s">
        <v>34</v>
      </c>
    </row>
    <row r="1093" spans="1:5" s="21" customFormat="1" x14ac:dyDescent="0.25">
      <c r="A1093" s="46">
        <v>2017</v>
      </c>
      <c r="B1093" s="46">
        <v>2</v>
      </c>
      <c r="C1093" s="48" t="s">
        <v>84</v>
      </c>
      <c r="D1093" s="40">
        <v>84</v>
      </c>
      <c r="E1093" s="46" t="s">
        <v>35</v>
      </c>
    </row>
    <row r="1094" spans="1:5" s="21" customFormat="1" x14ac:dyDescent="0.25">
      <c r="A1094" s="46">
        <v>2017</v>
      </c>
      <c r="B1094" s="46">
        <v>3</v>
      </c>
      <c r="C1094" s="48" t="s">
        <v>16</v>
      </c>
      <c r="D1094" s="40">
        <v>276665</v>
      </c>
      <c r="E1094" s="46" t="s">
        <v>18</v>
      </c>
    </row>
    <row r="1095" spans="1:5" s="21" customFormat="1" x14ac:dyDescent="0.25">
      <c r="A1095" s="46">
        <v>2017</v>
      </c>
      <c r="B1095" s="46">
        <v>3</v>
      </c>
      <c r="C1095" s="48" t="s">
        <v>16</v>
      </c>
      <c r="D1095" s="40">
        <v>266801</v>
      </c>
      <c r="E1095" s="46" t="s">
        <v>34</v>
      </c>
    </row>
    <row r="1096" spans="1:5" s="21" customFormat="1" x14ac:dyDescent="0.25">
      <c r="A1096" s="46">
        <v>2017</v>
      </c>
      <c r="B1096" s="46">
        <v>3</v>
      </c>
      <c r="C1096" s="48" t="s">
        <v>16</v>
      </c>
      <c r="D1096" s="40">
        <v>9864</v>
      </c>
      <c r="E1096" s="46" t="s">
        <v>35</v>
      </c>
    </row>
    <row r="1097" spans="1:5" s="21" customFormat="1" x14ac:dyDescent="0.25">
      <c r="A1097" s="46">
        <v>2017</v>
      </c>
      <c r="B1097" s="46">
        <v>3</v>
      </c>
      <c r="C1097" s="48" t="s">
        <v>67</v>
      </c>
      <c r="D1097" s="40">
        <v>296759</v>
      </c>
      <c r="E1097" s="46" t="s">
        <v>18</v>
      </c>
    </row>
    <row r="1098" spans="1:5" s="21" customFormat="1" x14ac:dyDescent="0.25">
      <c r="A1098" s="46">
        <v>2017</v>
      </c>
      <c r="B1098" s="46">
        <v>3</v>
      </c>
      <c r="C1098" s="48" t="s">
        <v>67</v>
      </c>
      <c r="D1098" s="40">
        <v>286891</v>
      </c>
      <c r="E1098" s="46" t="s">
        <v>34</v>
      </c>
    </row>
    <row r="1099" spans="1:5" s="21" customFormat="1" x14ac:dyDescent="0.25">
      <c r="A1099" s="46">
        <v>2017</v>
      </c>
      <c r="B1099" s="46">
        <v>3</v>
      </c>
      <c r="C1099" s="48" t="s">
        <v>67</v>
      </c>
      <c r="D1099" s="40">
        <v>9868</v>
      </c>
      <c r="E1099" s="46" t="s">
        <v>35</v>
      </c>
    </row>
    <row r="1100" spans="1:5" s="21" customFormat="1" x14ac:dyDescent="0.25">
      <c r="A1100" s="46">
        <v>2017</v>
      </c>
      <c r="B1100" s="46">
        <v>3</v>
      </c>
      <c r="C1100" s="48" t="s">
        <v>80</v>
      </c>
      <c r="D1100" s="40">
        <v>54372</v>
      </c>
      <c r="E1100" s="46" t="s">
        <v>18</v>
      </c>
    </row>
    <row r="1101" spans="1:5" s="21" customFormat="1" x14ac:dyDescent="0.25">
      <c r="A1101" s="46">
        <v>2017</v>
      </c>
      <c r="B1101" s="46">
        <v>3</v>
      </c>
      <c r="C1101" s="48" t="s">
        <v>80</v>
      </c>
      <c r="D1101" s="40">
        <v>54372</v>
      </c>
      <c r="E1101" s="46" t="s">
        <v>34</v>
      </c>
    </row>
    <row r="1102" spans="1:5" s="21" customFormat="1" x14ac:dyDescent="0.25">
      <c r="A1102" s="46">
        <v>2017</v>
      </c>
      <c r="B1102" s="46">
        <v>3</v>
      </c>
      <c r="C1102" s="48" t="s">
        <v>80</v>
      </c>
      <c r="D1102" s="40">
        <v>0</v>
      </c>
      <c r="E1102" s="46" t="s">
        <v>35</v>
      </c>
    </row>
    <row r="1103" spans="1:5" s="21" customFormat="1" x14ac:dyDescent="0.25">
      <c r="A1103" s="46">
        <v>2017</v>
      </c>
      <c r="B1103" s="46">
        <v>3</v>
      </c>
      <c r="C1103" s="48" t="s">
        <v>57</v>
      </c>
      <c r="D1103" s="40">
        <v>21487</v>
      </c>
      <c r="E1103" s="46" t="s">
        <v>18</v>
      </c>
    </row>
    <row r="1104" spans="1:5" s="21" customFormat="1" x14ac:dyDescent="0.25">
      <c r="A1104" s="46">
        <v>2017</v>
      </c>
      <c r="B1104" s="46">
        <v>3</v>
      </c>
      <c r="C1104" s="48" t="s">
        <v>57</v>
      </c>
      <c r="D1104" s="40">
        <v>21465</v>
      </c>
      <c r="E1104" s="46" t="s">
        <v>34</v>
      </c>
    </row>
    <row r="1105" spans="1:5" s="21" customFormat="1" x14ac:dyDescent="0.25">
      <c r="A1105" s="46">
        <v>2017</v>
      </c>
      <c r="B1105" s="46">
        <v>3</v>
      </c>
      <c r="C1105" s="48" t="s">
        <v>57</v>
      </c>
      <c r="D1105" s="40">
        <v>22</v>
      </c>
      <c r="E1105" s="46" t="s">
        <v>35</v>
      </c>
    </row>
    <row r="1106" spans="1:5" s="21" customFormat="1" x14ac:dyDescent="0.25">
      <c r="A1106" s="46">
        <v>2017</v>
      </c>
      <c r="B1106" s="46">
        <v>3</v>
      </c>
      <c r="C1106" s="48" t="s">
        <v>68</v>
      </c>
      <c r="D1106" s="40">
        <v>75859</v>
      </c>
      <c r="E1106" s="46" t="s">
        <v>18</v>
      </c>
    </row>
    <row r="1107" spans="1:5" s="21" customFormat="1" x14ac:dyDescent="0.25">
      <c r="A1107" s="46">
        <v>2017</v>
      </c>
      <c r="B1107" s="46">
        <v>3</v>
      </c>
      <c r="C1107" s="48" t="s">
        <v>68</v>
      </c>
      <c r="D1107" s="40">
        <v>75837</v>
      </c>
      <c r="E1107" s="46" t="s">
        <v>34</v>
      </c>
    </row>
    <row r="1108" spans="1:5" s="21" customFormat="1" x14ac:dyDescent="0.25">
      <c r="A1108" s="46">
        <v>2017</v>
      </c>
      <c r="B1108" s="46">
        <v>3</v>
      </c>
      <c r="C1108" s="48" t="s">
        <v>68</v>
      </c>
      <c r="D1108" s="40">
        <v>22</v>
      </c>
      <c r="E1108" s="46" t="s">
        <v>35</v>
      </c>
    </row>
    <row r="1109" spans="1:5" s="21" customFormat="1" x14ac:dyDescent="0.25">
      <c r="A1109" s="46">
        <v>2017</v>
      </c>
      <c r="B1109" s="46">
        <v>3</v>
      </c>
      <c r="C1109" s="42" t="s">
        <v>13</v>
      </c>
      <c r="D1109" s="40">
        <v>11895</v>
      </c>
      <c r="E1109" s="46" t="s">
        <v>18</v>
      </c>
    </row>
    <row r="1110" spans="1:5" s="21" customFormat="1" x14ac:dyDescent="0.25">
      <c r="A1110" s="46">
        <v>2017</v>
      </c>
      <c r="B1110" s="46">
        <v>3</v>
      </c>
      <c r="C1110" s="42" t="s">
        <v>13</v>
      </c>
      <c r="D1110" s="40">
        <v>8925</v>
      </c>
      <c r="E1110" s="46" t="s">
        <v>34</v>
      </c>
    </row>
    <row r="1111" spans="1:5" s="21" customFormat="1" x14ac:dyDescent="0.25">
      <c r="A1111" s="46">
        <v>2017</v>
      </c>
      <c r="B1111" s="46">
        <v>3</v>
      </c>
      <c r="C1111" s="42" t="s">
        <v>13</v>
      </c>
      <c r="D1111" s="40">
        <v>2970</v>
      </c>
      <c r="E1111" s="46" t="s">
        <v>35</v>
      </c>
    </row>
    <row r="1112" spans="1:5" s="21" customFormat="1" x14ac:dyDescent="0.25">
      <c r="A1112" s="46">
        <v>2017</v>
      </c>
      <c r="B1112" s="46">
        <v>3</v>
      </c>
      <c r="C1112" s="55" t="s">
        <v>83</v>
      </c>
      <c r="D1112" s="40">
        <v>409</v>
      </c>
      <c r="E1112" s="46" t="s">
        <v>18</v>
      </c>
    </row>
    <row r="1113" spans="1:5" s="21" customFormat="1" x14ac:dyDescent="0.25">
      <c r="A1113" s="46">
        <v>2017</v>
      </c>
      <c r="B1113" s="46">
        <v>3</v>
      </c>
      <c r="C1113" s="55" t="s">
        <v>83</v>
      </c>
      <c r="D1113" s="40">
        <v>176</v>
      </c>
      <c r="E1113" s="46" t="s">
        <v>34</v>
      </c>
    </row>
    <row r="1114" spans="1:5" s="21" customFormat="1" x14ac:dyDescent="0.25">
      <c r="A1114" s="46">
        <v>2017</v>
      </c>
      <c r="B1114" s="46">
        <v>3</v>
      </c>
      <c r="C1114" s="55" t="s">
        <v>83</v>
      </c>
      <c r="D1114" s="40">
        <v>233</v>
      </c>
      <c r="E1114" s="46" t="s">
        <v>35</v>
      </c>
    </row>
    <row r="1115" spans="1:5" s="21" customFormat="1" x14ac:dyDescent="0.25">
      <c r="A1115" s="46">
        <v>2017</v>
      </c>
      <c r="B1115" s="46">
        <v>3</v>
      </c>
      <c r="C1115" s="48" t="s">
        <v>36</v>
      </c>
      <c r="D1115" s="40">
        <v>4010</v>
      </c>
      <c r="E1115" s="46" t="s">
        <v>18</v>
      </c>
    </row>
    <row r="1116" spans="1:5" s="21" customFormat="1" x14ac:dyDescent="0.25">
      <c r="A1116" s="46">
        <v>2017</v>
      </c>
      <c r="B1116" s="46">
        <v>3</v>
      </c>
      <c r="C1116" s="48" t="s">
        <v>36</v>
      </c>
      <c r="D1116" s="40">
        <v>3734</v>
      </c>
      <c r="E1116" s="46" t="s">
        <v>34</v>
      </c>
    </row>
    <row r="1117" spans="1:5" s="21" customFormat="1" x14ac:dyDescent="0.25">
      <c r="A1117" s="46">
        <v>2017</v>
      </c>
      <c r="B1117" s="46">
        <v>3</v>
      </c>
      <c r="C1117" s="48" t="s">
        <v>36</v>
      </c>
      <c r="D1117" s="40">
        <v>276</v>
      </c>
      <c r="E1117" s="46" t="s">
        <v>35</v>
      </c>
    </row>
    <row r="1118" spans="1:5" s="21" customFormat="1" x14ac:dyDescent="0.25">
      <c r="A1118" s="46">
        <v>2017</v>
      </c>
      <c r="B1118" s="46">
        <v>3</v>
      </c>
      <c r="C1118" s="48" t="s">
        <v>4</v>
      </c>
      <c r="D1118" s="40">
        <v>9725</v>
      </c>
      <c r="E1118" s="46" t="s">
        <v>18</v>
      </c>
    </row>
    <row r="1119" spans="1:5" s="21" customFormat="1" x14ac:dyDescent="0.25">
      <c r="A1119" s="46">
        <v>2017</v>
      </c>
      <c r="B1119" s="46">
        <v>3</v>
      </c>
      <c r="C1119" s="48" t="s">
        <v>4</v>
      </c>
      <c r="D1119" s="40">
        <v>9418</v>
      </c>
      <c r="E1119" s="46" t="s">
        <v>34</v>
      </c>
    </row>
    <row r="1120" spans="1:5" s="21" customFormat="1" x14ac:dyDescent="0.25">
      <c r="A1120" s="46">
        <v>2017</v>
      </c>
      <c r="B1120" s="46">
        <v>3</v>
      </c>
      <c r="C1120" s="48" t="s">
        <v>4</v>
      </c>
      <c r="D1120" s="40">
        <v>307</v>
      </c>
      <c r="E1120" s="46" t="s">
        <v>35</v>
      </c>
    </row>
    <row r="1121" spans="1:5" s="21" customFormat="1" x14ac:dyDescent="0.25">
      <c r="A1121" s="46">
        <v>2017</v>
      </c>
      <c r="B1121" s="46">
        <v>3</v>
      </c>
      <c r="C1121" s="48" t="s">
        <v>66</v>
      </c>
      <c r="D1121" s="40">
        <v>6869</v>
      </c>
      <c r="E1121" s="46" t="s">
        <v>18</v>
      </c>
    </row>
    <row r="1122" spans="1:5" s="21" customFormat="1" x14ac:dyDescent="0.25">
      <c r="A1122" s="46">
        <v>2017</v>
      </c>
      <c r="B1122" s="46">
        <v>3</v>
      </c>
      <c r="C1122" s="48" t="s">
        <v>66</v>
      </c>
      <c r="D1122" s="40">
        <v>6850</v>
      </c>
      <c r="E1122" s="46" t="s">
        <v>34</v>
      </c>
    </row>
    <row r="1123" spans="1:5" s="21" customFormat="1" x14ac:dyDescent="0.25">
      <c r="A1123" s="46">
        <v>2017</v>
      </c>
      <c r="B1123" s="46">
        <v>3</v>
      </c>
      <c r="C1123" s="48" t="s">
        <v>66</v>
      </c>
      <c r="D1123" s="40">
        <v>19</v>
      </c>
      <c r="E1123" s="46" t="s">
        <v>35</v>
      </c>
    </row>
    <row r="1124" spans="1:5" s="21" customFormat="1" x14ac:dyDescent="0.25">
      <c r="A1124" s="46">
        <v>2017</v>
      </c>
      <c r="B1124" s="46">
        <v>3</v>
      </c>
      <c r="C1124" s="48" t="s">
        <v>76</v>
      </c>
      <c r="D1124" s="40">
        <v>20094</v>
      </c>
      <c r="E1124" s="46" t="s">
        <v>18</v>
      </c>
    </row>
    <row r="1125" spans="1:5" s="21" customFormat="1" x14ac:dyDescent="0.25">
      <c r="A1125" s="46">
        <v>2017</v>
      </c>
      <c r="B1125" s="46">
        <v>3</v>
      </c>
      <c r="C1125" s="48" t="s">
        <v>76</v>
      </c>
      <c r="D1125" s="40">
        <v>20090</v>
      </c>
      <c r="E1125" s="46" t="s">
        <v>34</v>
      </c>
    </row>
    <row r="1126" spans="1:5" s="21" customFormat="1" x14ac:dyDescent="0.25">
      <c r="A1126" s="46">
        <v>2017</v>
      </c>
      <c r="B1126" s="46">
        <v>3</v>
      </c>
      <c r="C1126" s="48" t="s">
        <v>76</v>
      </c>
      <c r="D1126" s="40">
        <v>4</v>
      </c>
      <c r="E1126" s="46" t="s">
        <v>35</v>
      </c>
    </row>
    <row r="1127" spans="1:5" s="21" customFormat="1" x14ac:dyDescent="0.25">
      <c r="A1127" s="46">
        <v>2017</v>
      </c>
      <c r="B1127" s="46">
        <v>3</v>
      </c>
      <c r="C1127" s="48" t="s">
        <v>84</v>
      </c>
      <c r="D1127" s="40">
        <v>10010</v>
      </c>
      <c r="E1127" s="46" t="s">
        <v>18</v>
      </c>
    </row>
    <row r="1128" spans="1:5" s="21" customFormat="1" x14ac:dyDescent="0.25">
      <c r="A1128" s="46">
        <v>2017</v>
      </c>
      <c r="B1128" s="46">
        <v>3</v>
      </c>
      <c r="C1128" s="48" t="s">
        <v>84</v>
      </c>
      <c r="D1128" s="40">
        <v>9835</v>
      </c>
      <c r="E1128" s="46" t="s">
        <v>34</v>
      </c>
    </row>
    <row r="1129" spans="1:5" s="21" customFormat="1" x14ac:dyDescent="0.25">
      <c r="A1129" s="46">
        <v>2017</v>
      </c>
      <c r="B1129" s="46">
        <v>3</v>
      </c>
      <c r="C1129" s="48" t="s">
        <v>84</v>
      </c>
      <c r="D1129" s="40">
        <v>175</v>
      </c>
      <c r="E1129" s="46" t="s">
        <v>35</v>
      </c>
    </row>
    <row r="1130" spans="1:5" s="21" customFormat="1" x14ac:dyDescent="0.25">
      <c r="A1130" s="46">
        <v>2017</v>
      </c>
      <c r="B1130" s="46">
        <v>4</v>
      </c>
      <c r="C1130" s="48" t="s">
        <v>16</v>
      </c>
      <c r="D1130" s="40">
        <v>273088</v>
      </c>
      <c r="E1130" s="46" t="s">
        <v>18</v>
      </c>
    </row>
    <row r="1131" spans="1:5" s="21" customFormat="1" x14ac:dyDescent="0.25">
      <c r="A1131" s="46">
        <v>2017</v>
      </c>
      <c r="B1131" s="46">
        <v>4</v>
      </c>
      <c r="C1131" s="48" t="s">
        <v>16</v>
      </c>
      <c r="D1131" s="40">
        <v>261178</v>
      </c>
      <c r="E1131" s="46" t="s">
        <v>34</v>
      </c>
    </row>
    <row r="1132" spans="1:5" s="21" customFormat="1" x14ac:dyDescent="0.25">
      <c r="A1132" s="46">
        <v>2017</v>
      </c>
      <c r="B1132" s="46">
        <v>4</v>
      </c>
      <c r="C1132" s="48" t="s">
        <v>16</v>
      </c>
      <c r="D1132" s="40">
        <v>11910</v>
      </c>
      <c r="E1132" s="46" t="s">
        <v>35</v>
      </c>
    </row>
    <row r="1133" spans="1:5" s="21" customFormat="1" x14ac:dyDescent="0.25">
      <c r="A1133" s="46">
        <v>2017</v>
      </c>
      <c r="B1133" s="46">
        <v>4</v>
      </c>
      <c r="C1133" s="48" t="s">
        <v>67</v>
      </c>
      <c r="D1133" s="40">
        <v>293249</v>
      </c>
      <c r="E1133" s="46" t="s">
        <v>18</v>
      </c>
    </row>
    <row r="1134" spans="1:5" s="21" customFormat="1" x14ac:dyDescent="0.25">
      <c r="A1134" s="46">
        <v>2017</v>
      </c>
      <c r="B1134" s="46">
        <v>4</v>
      </c>
      <c r="C1134" s="48" t="s">
        <v>67</v>
      </c>
      <c r="D1134" s="40">
        <v>281335</v>
      </c>
      <c r="E1134" s="46" t="s">
        <v>34</v>
      </c>
    </row>
    <row r="1135" spans="1:5" s="21" customFormat="1" x14ac:dyDescent="0.25">
      <c r="A1135" s="46">
        <v>2017</v>
      </c>
      <c r="B1135" s="46">
        <v>4</v>
      </c>
      <c r="C1135" s="48" t="s">
        <v>67</v>
      </c>
      <c r="D1135" s="40">
        <v>11914</v>
      </c>
      <c r="E1135" s="46" t="s">
        <v>35</v>
      </c>
    </row>
    <row r="1136" spans="1:5" s="21" customFormat="1" x14ac:dyDescent="0.25">
      <c r="A1136" s="46">
        <v>2017</v>
      </c>
      <c r="B1136" s="46">
        <v>4</v>
      </c>
      <c r="C1136" s="48" t="s">
        <v>80</v>
      </c>
      <c r="D1136" s="40">
        <v>54365</v>
      </c>
      <c r="E1136" s="46" t="s">
        <v>18</v>
      </c>
    </row>
    <row r="1137" spans="1:5" s="21" customFormat="1" x14ac:dyDescent="0.25">
      <c r="A1137" s="46">
        <v>2017</v>
      </c>
      <c r="B1137" s="46">
        <v>4</v>
      </c>
      <c r="C1137" s="48" t="s">
        <v>80</v>
      </c>
      <c r="D1137" s="40">
        <v>54365</v>
      </c>
      <c r="E1137" s="46" t="s">
        <v>34</v>
      </c>
    </row>
    <row r="1138" spans="1:5" s="21" customFormat="1" x14ac:dyDescent="0.25">
      <c r="A1138" s="46">
        <v>2017</v>
      </c>
      <c r="B1138" s="46">
        <v>4</v>
      </c>
      <c r="C1138" s="48" t="s">
        <v>80</v>
      </c>
      <c r="D1138" s="40">
        <v>0</v>
      </c>
      <c r="E1138" s="46" t="s">
        <v>35</v>
      </c>
    </row>
    <row r="1139" spans="1:5" s="21" customFormat="1" x14ac:dyDescent="0.25">
      <c r="A1139" s="46">
        <v>2017</v>
      </c>
      <c r="B1139" s="46">
        <v>4</v>
      </c>
      <c r="C1139" s="48" t="s">
        <v>57</v>
      </c>
      <c r="D1139" s="40">
        <v>21179</v>
      </c>
      <c r="E1139" s="46" t="s">
        <v>18</v>
      </c>
    </row>
    <row r="1140" spans="1:5" s="21" customFormat="1" x14ac:dyDescent="0.25">
      <c r="A1140" s="46">
        <v>2017</v>
      </c>
      <c r="B1140" s="46">
        <v>4</v>
      </c>
      <c r="C1140" s="48" t="s">
        <v>57</v>
      </c>
      <c r="D1140" s="40">
        <v>21149</v>
      </c>
      <c r="E1140" s="46" t="s">
        <v>34</v>
      </c>
    </row>
    <row r="1141" spans="1:5" s="21" customFormat="1" x14ac:dyDescent="0.25">
      <c r="A1141" s="46">
        <v>2017</v>
      </c>
      <c r="B1141" s="46">
        <v>4</v>
      </c>
      <c r="C1141" s="48" t="s">
        <v>57</v>
      </c>
      <c r="D1141" s="40">
        <v>30</v>
      </c>
      <c r="E1141" s="46" t="s">
        <v>35</v>
      </c>
    </row>
    <row r="1142" spans="1:5" s="21" customFormat="1" x14ac:dyDescent="0.25">
      <c r="A1142" s="46">
        <v>2017</v>
      </c>
      <c r="B1142" s="46">
        <v>4</v>
      </c>
      <c r="C1142" s="48" t="s">
        <v>68</v>
      </c>
      <c r="D1142" s="40">
        <v>75544</v>
      </c>
      <c r="E1142" s="46" t="s">
        <v>18</v>
      </c>
    </row>
    <row r="1143" spans="1:5" s="21" customFormat="1" x14ac:dyDescent="0.25">
      <c r="A1143" s="46">
        <v>2017</v>
      </c>
      <c r="B1143" s="46">
        <v>4</v>
      </c>
      <c r="C1143" s="48" t="s">
        <v>68</v>
      </c>
      <c r="D1143" s="40">
        <v>75514</v>
      </c>
      <c r="E1143" s="46" t="s">
        <v>34</v>
      </c>
    </row>
    <row r="1144" spans="1:5" s="21" customFormat="1" x14ac:dyDescent="0.25">
      <c r="A1144" s="46">
        <v>2017</v>
      </c>
      <c r="B1144" s="46">
        <v>4</v>
      </c>
      <c r="C1144" s="48" t="s">
        <v>68</v>
      </c>
      <c r="D1144" s="40">
        <v>30</v>
      </c>
      <c r="E1144" s="46" t="s">
        <v>35</v>
      </c>
    </row>
    <row r="1145" spans="1:5" s="21" customFormat="1" x14ac:dyDescent="0.25">
      <c r="A1145" s="46">
        <v>2017</v>
      </c>
      <c r="B1145" s="46">
        <v>4</v>
      </c>
      <c r="C1145" s="42" t="s">
        <v>13</v>
      </c>
      <c r="D1145" s="40">
        <v>7948</v>
      </c>
      <c r="E1145" s="46" t="s">
        <v>18</v>
      </c>
    </row>
    <row r="1146" spans="1:5" s="21" customFormat="1" x14ac:dyDescent="0.25">
      <c r="A1146" s="46">
        <v>2017</v>
      </c>
      <c r="B1146" s="46">
        <v>4</v>
      </c>
      <c r="C1146" s="42" t="s">
        <v>13</v>
      </c>
      <c r="D1146" s="44">
        <v>5317</v>
      </c>
      <c r="E1146" s="46" t="s">
        <v>34</v>
      </c>
    </row>
    <row r="1147" spans="1:5" s="21" customFormat="1" x14ac:dyDescent="0.25">
      <c r="A1147" s="46">
        <v>2017</v>
      </c>
      <c r="B1147" s="46">
        <v>4</v>
      </c>
      <c r="C1147" s="42" t="s">
        <v>13</v>
      </c>
      <c r="D1147" s="40">
        <v>2631</v>
      </c>
      <c r="E1147" s="46" t="s">
        <v>35</v>
      </c>
    </row>
    <row r="1148" spans="1:5" s="21" customFormat="1" x14ac:dyDescent="0.25">
      <c r="A1148" s="46">
        <v>2017</v>
      </c>
      <c r="B1148" s="46">
        <v>4</v>
      </c>
      <c r="C1148" s="55" t="s">
        <v>83</v>
      </c>
      <c r="D1148" s="40">
        <v>821</v>
      </c>
      <c r="E1148" s="46" t="s">
        <v>18</v>
      </c>
    </row>
    <row r="1149" spans="1:5" s="21" customFormat="1" x14ac:dyDescent="0.25">
      <c r="A1149" s="46">
        <v>2017</v>
      </c>
      <c r="B1149" s="46">
        <v>4</v>
      </c>
      <c r="C1149" s="55" t="s">
        <v>83</v>
      </c>
      <c r="D1149" s="44">
        <v>571</v>
      </c>
      <c r="E1149" s="46" t="s">
        <v>34</v>
      </c>
    </row>
    <row r="1150" spans="1:5" s="21" customFormat="1" x14ac:dyDescent="0.25">
      <c r="A1150" s="46">
        <v>2017</v>
      </c>
      <c r="B1150" s="46">
        <v>4</v>
      </c>
      <c r="C1150" s="55" t="s">
        <v>83</v>
      </c>
      <c r="D1150" s="40">
        <v>250</v>
      </c>
      <c r="E1150" s="46" t="s">
        <v>35</v>
      </c>
    </row>
    <row r="1151" spans="1:5" s="21" customFormat="1" x14ac:dyDescent="0.25">
      <c r="A1151" s="46">
        <v>2017</v>
      </c>
      <c r="B1151" s="46">
        <v>4</v>
      </c>
      <c r="C1151" s="48" t="s">
        <v>36</v>
      </c>
      <c r="D1151" s="40">
        <v>2698</v>
      </c>
      <c r="E1151" s="46" t="s">
        <v>18</v>
      </c>
    </row>
    <row r="1152" spans="1:5" s="21" customFormat="1" x14ac:dyDescent="0.25">
      <c r="A1152" s="46">
        <v>2017</v>
      </c>
      <c r="B1152" s="46">
        <v>4</v>
      </c>
      <c r="C1152" s="48" t="s">
        <v>36</v>
      </c>
      <c r="D1152" s="40">
        <v>2414</v>
      </c>
      <c r="E1152" s="46" t="s">
        <v>34</v>
      </c>
    </row>
    <row r="1153" spans="1:5" s="21" customFormat="1" x14ac:dyDescent="0.25">
      <c r="A1153" s="46">
        <v>2017</v>
      </c>
      <c r="B1153" s="46">
        <v>4</v>
      </c>
      <c r="C1153" s="48" t="s">
        <v>36</v>
      </c>
      <c r="D1153" s="40">
        <v>284</v>
      </c>
      <c r="E1153" s="46" t="s">
        <v>35</v>
      </c>
    </row>
    <row r="1154" spans="1:5" s="21" customFormat="1" x14ac:dyDescent="0.25">
      <c r="A1154" s="46">
        <v>2017</v>
      </c>
      <c r="B1154" s="46">
        <v>4</v>
      </c>
      <c r="C1154" s="48" t="s">
        <v>4</v>
      </c>
      <c r="D1154" s="40">
        <v>9519</v>
      </c>
      <c r="E1154" s="46" t="s">
        <v>18</v>
      </c>
    </row>
    <row r="1155" spans="1:5" s="21" customFormat="1" x14ac:dyDescent="0.25">
      <c r="A1155" s="46">
        <v>2017</v>
      </c>
      <c r="B1155" s="46">
        <v>4</v>
      </c>
      <c r="C1155" s="48" t="s">
        <v>4</v>
      </c>
      <c r="D1155" s="40">
        <v>9318</v>
      </c>
      <c r="E1155" s="46" t="s">
        <v>34</v>
      </c>
    </row>
    <row r="1156" spans="1:5" s="21" customFormat="1" x14ac:dyDescent="0.25">
      <c r="A1156" s="46">
        <v>2017</v>
      </c>
      <c r="B1156" s="46">
        <v>4</v>
      </c>
      <c r="C1156" s="48" t="s">
        <v>4</v>
      </c>
      <c r="D1156" s="40">
        <v>201</v>
      </c>
      <c r="E1156" s="46" t="s">
        <v>35</v>
      </c>
    </row>
    <row r="1157" spans="1:5" s="21" customFormat="1" x14ac:dyDescent="0.25">
      <c r="A1157" s="46">
        <v>2017</v>
      </c>
      <c r="B1157" s="46">
        <v>4</v>
      </c>
      <c r="C1157" s="48" t="s">
        <v>66</v>
      </c>
      <c r="D1157" s="40">
        <v>4355</v>
      </c>
      <c r="E1157" s="46" t="s">
        <v>18</v>
      </c>
    </row>
    <row r="1158" spans="1:5" s="21" customFormat="1" x14ac:dyDescent="0.25">
      <c r="A1158" s="46">
        <v>2017</v>
      </c>
      <c r="B1158" s="46">
        <v>4</v>
      </c>
      <c r="C1158" s="48" t="s">
        <v>66</v>
      </c>
      <c r="D1158" s="40">
        <v>4332</v>
      </c>
      <c r="E1158" s="46" t="s">
        <v>34</v>
      </c>
    </row>
    <row r="1159" spans="1:5" s="21" customFormat="1" x14ac:dyDescent="0.25">
      <c r="A1159" s="46">
        <v>2017</v>
      </c>
      <c r="B1159" s="46">
        <v>4</v>
      </c>
      <c r="C1159" s="48" t="s">
        <v>66</v>
      </c>
      <c r="D1159" s="40">
        <v>23</v>
      </c>
      <c r="E1159" s="46" t="s">
        <v>35</v>
      </c>
    </row>
    <row r="1160" spans="1:5" s="21" customFormat="1" x14ac:dyDescent="0.25">
      <c r="A1160" s="46">
        <v>2017</v>
      </c>
      <c r="B1160" s="46">
        <v>4</v>
      </c>
      <c r="C1160" s="48" t="s">
        <v>76</v>
      </c>
      <c r="D1160" s="40">
        <v>20161</v>
      </c>
      <c r="E1160" s="46" t="s">
        <v>18</v>
      </c>
    </row>
    <row r="1161" spans="1:5" s="21" customFormat="1" x14ac:dyDescent="0.25">
      <c r="A1161" s="46">
        <v>2017</v>
      </c>
      <c r="B1161" s="46">
        <v>4</v>
      </c>
      <c r="C1161" s="48" t="s">
        <v>76</v>
      </c>
      <c r="D1161" s="40">
        <v>20157</v>
      </c>
      <c r="E1161" s="46" t="s">
        <v>34</v>
      </c>
    </row>
    <row r="1162" spans="1:5" s="21" customFormat="1" x14ac:dyDescent="0.25">
      <c r="A1162" s="46">
        <v>2017</v>
      </c>
      <c r="B1162" s="46">
        <v>4</v>
      </c>
      <c r="C1162" s="48" t="s">
        <v>76</v>
      </c>
      <c r="D1162" s="40">
        <v>4</v>
      </c>
      <c r="E1162" s="46" t="s">
        <v>35</v>
      </c>
    </row>
    <row r="1163" spans="1:5" s="21" customFormat="1" x14ac:dyDescent="0.25">
      <c r="A1163" s="46">
        <v>2017</v>
      </c>
      <c r="B1163" s="46">
        <v>4</v>
      </c>
      <c r="C1163" s="48" t="s">
        <v>84</v>
      </c>
      <c r="D1163" s="40">
        <v>9762</v>
      </c>
      <c r="E1163" s="46" t="s">
        <v>18</v>
      </c>
    </row>
    <row r="1164" spans="1:5" s="21" customFormat="1" x14ac:dyDescent="0.25">
      <c r="A1164" s="46">
        <v>2017</v>
      </c>
      <c r="B1164" s="46">
        <v>4</v>
      </c>
      <c r="C1164" s="48" t="s">
        <v>84</v>
      </c>
      <c r="D1164" s="40">
        <v>9646</v>
      </c>
      <c r="E1164" s="46" t="s">
        <v>34</v>
      </c>
    </row>
    <row r="1165" spans="1:5" s="21" customFormat="1" x14ac:dyDescent="0.25">
      <c r="A1165" s="46">
        <v>2017</v>
      </c>
      <c r="B1165" s="46">
        <v>4</v>
      </c>
      <c r="C1165" s="48" t="s">
        <v>84</v>
      </c>
      <c r="D1165" s="40">
        <v>116</v>
      </c>
      <c r="E1165" s="46" t="s">
        <v>35</v>
      </c>
    </row>
    <row r="1166" spans="1:5" s="21" customFormat="1" x14ac:dyDescent="0.25">
      <c r="A1166" s="46">
        <v>2017</v>
      </c>
      <c r="B1166" s="46">
        <v>5</v>
      </c>
      <c r="C1166" s="48" t="s">
        <v>16</v>
      </c>
      <c r="D1166" s="40">
        <v>264065</v>
      </c>
      <c r="E1166" s="46" t="s">
        <v>18</v>
      </c>
    </row>
    <row r="1167" spans="1:5" s="21" customFormat="1" x14ac:dyDescent="0.25">
      <c r="A1167" s="46">
        <v>2017</v>
      </c>
      <c r="B1167" s="46">
        <v>5</v>
      </c>
      <c r="C1167" s="48" t="s">
        <v>16</v>
      </c>
      <c r="D1167" s="40">
        <v>249402</v>
      </c>
      <c r="E1167" s="46" t="s">
        <v>34</v>
      </c>
    </row>
    <row r="1168" spans="1:5" s="21" customFormat="1" x14ac:dyDescent="0.25">
      <c r="A1168" s="46">
        <v>2017</v>
      </c>
      <c r="B1168" s="46">
        <v>5</v>
      </c>
      <c r="C1168" s="48" t="s">
        <v>16</v>
      </c>
      <c r="D1168" s="40">
        <v>14663</v>
      </c>
      <c r="E1168" s="46" t="s">
        <v>35</v>
      </c>
    </row>
    <row r="1169" spans="1:5" s="21" customFormat="1" x14ac:dyDescent="0.25">
      <c r="A1169" s="46">
        <v>2017</v>
      </c>
      <c r="B1169" s="46">
        <v>5</v>
      </c>
      <c r="C1169" s="48" t="s">
        <v>67</v>
      </c>
      <c r="D1169" s="40">
        <v>284551</v>
      </c>
      <c r="E1169" s="46" t="s">
        <v>18</v>
      </c>
    </row>
    <row r="1170" spans="1:5" s="21" customFormat="1" x14ac:dyDescent="0.25">
      <c r="A1170" s="46">
        <v>2017</v>
      </c>
      <c r="B1170" s="46">
        <v>5</v>
      </c>
      <c r="C1170" s="48" t="s">
        <v>67</v>
      </c>
      <c r="D1170" s="40">
        <v>269884</v>
      </c>
      <c r="E1170" s="46" t="s">
        <v>34</v>
      </c>
    </row>
    <row r="1171" spans="1:5" s="21" customFormat="1" x14ac:dyDescent="0.25">
      <c r="A1171" s="46">
        <v>2017</v>
      </c>
      <c r="B1171" s="46">
        <v>5</v>
      </c>
      <c r="C1171" s="48" t="s">
        <v>67</v>
      </c>
      <c r="D1171" s="40">
        <v>14667</v>
      </c>
      <c r="E1171" s="46" t="s">
        <v>35</v>
      </c>
    </row>
    <row r="1172" spans="1:5" s="21" customFormat="1" x14ac:dyDescent="0.25">
      <c r="A1172" s="46">
        <v>2017</v>
      </c>
      <c r="B1172" s="46">
        <v>5</v>
      </c>
      <c r="C1172" s="48" t="s">
        <v>80</v>
      </c>
      <c r="D1172" s="40">
        <v>55024</v>
      </c>
      <c r="E1172" s="46" t="s">
        <v>18</v>
      </c>
    </row>
    <row r="1173" spans="1:5" s="21" customFormat="1" x14ac:dyDescent="0.25">
      <c r="A1173" s="46">
        <v>2017</v>
      </c>
      <c r="B1173" s="46">
        <v>5</v>
      </c>
      <c r="C1173" s="48" t="s">
        <v>80</v>
      </c>
      <c r="D1173" s="40">
        <v>55024</v>
      </c>
      <c r="E1173" s="46" t="s">
        <v>34</v>
      </c>
    </row>
    <row r="1174" spans="1:5" s="21" customFormat="1" x14ac:dyDescent="0.25">
      <c r="A1174" s="46">
        <v>2017</v>
      </c>
      <c r="B1174" s="46">
        <v>5</v>
      </c>
      <c r="C1174" s="48" t="s">
        <v>80</v>
      </c>
      <c r="D1174" s="40">
        <v>0</v>
      </c>
      <c r="E1174" s="46" t="s">
        <v>35</v>
      </c>
    </row>
    <row r="1175" spans="1:5" s="21" customFormat="1" x14ac:dyDescent="0.25">
      <c r="A1175" s="46">
        <v>2017</v>
      </c>
      <c r="B1175" s="46">
        <v>5</v>
      </c>
      <c r="C1175" s="48" t="s">
        <v>57</v>
      </c>
      <c r="D1175" s="40">
        <v>22959</v>
      </c>
      <c r="E1175" s="46" t="s">
        <v>18</v>
      </c>
    </row>
    <row r="1176" spans="1:5" s="21" customFormat="1" x14ac:dyDescent="0.25">
      <c r="A1176" s="46">
        <v>2017</v>
      </c>
      <c r="B1176" s="46">
        <v>5</v>
      </c>
      <c r="C1176" s="48" t="s">
        <v>57</v>
      </c>
      <c r="D1176" s="40">
        <v>22912</v>
      </c>
      <c r="E1176" s="46" t="s">
        <v>34</v>
      </c>
    </row>
    <row r="1177" spans="1:5" s="21" customFormat="1" x14ac:dyDescent="0.25">
      <c r="A1177" s="46">
        <v>2017</v>
      </c>
      <c r="B1177" s="46">
        <v>5</v>
      </c>
      <c r="C1177" s="48" t="s">
        <v>57</v>
      </c>
      <c r="D1177" s="40">
        <v>47</v>
      </c>
      <c r="E1177" s="46" t="s">
        <v>35</v>
      </c>
    </row>
    <row r="1178" spans="1:5" s="21" customFormat="1" x14ac:dyDescent="0.25">
      <c r="A1178" s="46">
        <v>2017</v>
      </c>
      <c r="B1178" s="46">
        <v>5</v>
      </c>
      <c r="C1178" s="48" t="s">
        <v>68</v>
      </c>
      <c r="D1178" s="40">
        <v>77983</v>
      </c>
      <c r="E1178" s="46" t="s">
        <v>18</v>
      </c>
    </row>
    <row r="1179" spans="1:5" s="21" customFormat="1" x14ac:dyDescent="0.25">
      <c r="A1179" s="46">
        <v>2017</v>
      </c>
      <c r="B1179" s="46">
        <v>5</v>
      </c>
      <c r="C1179" s="48" t="s">
        <v>68</v>
      </c>
      <c r="D1179" s="40">
        <v>77936</v>
      </c>
      <c r="E1179" s="46" t="s">
        <v>34</v>
      </c>
    </row>
    <row r="1180" spans="1:5" s="21" customFormat="1" x14ac:dyDescent="0.25">
      <c r="A1180" s="46">
        <v>2017</v>
      </c>
      <c r="B1180" s="46">
        <v>5</v>
      </c>
      <c r="C1180" s="48" t="s">
        <v>68</v>
      </c>
      <c r="D1180" s="40">
        <v>47</v>
      </c>
      <c r="E1180" s="46" t="s">
        <v>35</v>
      </c>
    </row>
    <row r="1181" spans="1:5" s="21" customFormat="1" x14ac:dyDescent="0.25">
      <c r="A1181" s="46">
        <v>2017</v>
      </c>
      <c r="B1181" s="46">
        <v>5</v>
      </c>
      <c r="C1181" s="42" t="s">
        <v>13</v>
      </c>
      <c r="D1181" s="40">
        <v>10827</v>
      </c>
      <c r="E1181" s="46" t="s">
        <v>18</v>
      </c>
    </row>
    <row r="1182" spans="1:5" s="21" customFormat="1" x14ac:dyDescent="0.25">
      <c r="A1182" s="46">
        <v>2017</v>
      </c>
      <c r="B1182" s="46">
        <v>5</v>
      </c>
      <c r="C1182" s="42" t="s">
        <v>13</v>
      </c>
      <c r="D1182" s="44">
        <v>7954</v>
      </c>
      <c r="E1182" s="46" t="s">
        <v>34</v>
      </c>
    </row>
    <row r="1183" spans="1:5" s="21" customFormat="1" x14ac:dyDescent="0.25">
      <c r="A1183" s="46">
        <v>2017</v>
      </c>
      <c r="B1183" s="46">
        <v>5</v>
      </c>
      <c r="C1183" s="42" t="s">
        <v>13</v>
      </c>
      <c r="D1183" s="40">
        <v>2873</v>
      </c>
      <c r="E1183" s="46" t="s">
        <v>35</v>
      </c>
    </row>
    <row r="1184" spans="1:5" s="21" customFormat="1" x14ac:dyDescent="0.25">
      <c r="A1184" s="46">
        <v>2017</v>
      </c>
      <c r="B1184" s="46">
        <v>5</v>
      </c>
      <c r="C1184" s="55" t="s">
        <v>83</v>
      </c>
      <c r="D1184" s="40">
        <v>1390</v>
      </c>
      <c r="E1184" s="46" t="s">
        <v>18</v>
      </c>
    </row>
    <row r="1185" spans="1:5" s="21" customFormat="1" x14ac:dyDescent="0.25">
      <c r="A1185" s="46">
        <v>2017</v>
      </c>
      <c r="B1185" s="46">
        <v>5</v>
      </c>
      <c r="C1185" s="55" t="s">
        <v>83</v>
      </c>
      <c r="D1185" s="44">
        <v>434</v>
      </c>
      <c r="E1185" s="46" t="s">
        <v>34</v>
      </c>
    </row>
    <row r="1186" spans="1:5" s="21" customFormat="1" x14ac:dyDescent="0.25">
      <c r="A1186" s="46">
        <v>2017</v>
      </c>
      <c r="B1186" s="46">
        <v>5</v>
      </c>
      <c r="C1186" s="55" t="s">
        <v>83</v>
      </c>
      <c r="D1186" s="40">
        <v>956</v>
      </c>
      <c r="E1186" s="46" t="s">
        <v>35</v>
      </c>
    </row>
    <row r="1187" spans="1:5" s="21" customFormat="1" x14ac:dyDescent="0.25">
      <c r="A1187" s="46">
        <v>2017</v>
      </c>
      <c r="B1187" s="46">
        <v>5</v>
      </c>
      <c r="C1187" s="48" t="s">
        <v>36</v>
      </c>
      <c r="D1187" s="40">
        <v>3131</v>
      </c>
      <c r="E1187" s="46" t="s">
        <v>18</v>
      </c>
    </row>
    <row r="1188" spans="1:5" s="21" customFormat="1" x14ac:dyDescent="0.25">
      <c r="A1188" s="46">
        <v>2017</v>
      </c>
      <c r="B1188" s="46">
        <v>5</v>
      </c>
      <c r="C1188" s="48" t="s">
        <v>36</v>
      </c>
      <c r="D1188" s="40">
        <v>2642</v>
      </c>
      <c r="E1188" s="46" t="s">
        <v>34</v>
      </c>
    </row>
    <row r="1189" spans="1:5" s="21" customFormat="1" x14ac:dyDescent="0.25">
      <c r="A1189" s="46">
        <v>2017</v>
      </c>
      <c r="B1189" s="46">
        <v>5</v>
      </c>
      <c r="C1189" s="48" t="s">
        <v>36</v>
      </c>
      <c r="D1189" s="40">
        <v>489</v>
      </c>
      <c r="E1189" s="46" t="s">
        <v>35</v>
      </c>
    </row>
    <row r="1190" spans="1:5" s="21" customFormat="1" x14ac:dyDescent="0.25">
      <c r="A1190" s="46">
        <v>2017</v>
      </c>
      <c r="B1190" s="46">
        <v>5</v>
      </c>
      <c r="C1190" s="48" t="s">
        <v>4</v>
      </c>
      <c r="D1190" s="40">
        <v>8509</v>
      </c>
      <c r="E1190" s="46" t="s">
        <v>18</v>
      </c>
    </row>
    <row r="1191" spans="1:5" s="21" customFormat="1" x14ac:dyDescent="0.25">
      <c r="A1191" s="46">
        <v>2017</v>
      </c>
      <c r="B1191" s="46">
        <v>5</v>
      </c>
      <c r="C1191" s="48" t="s">
        <v>4</v>
      </c>
      <c r="D1191" s="40">
        <v>8335</v>
      </c>
      <c r="E1191" s="46" t="s">
        <v>34</v>
      </c>
    </row>
    <row r="1192" spans="1:5" s="21" customFormat="1" x14ac:dyDescent="0.25">
      <c r="A1192" s="46">
        <v>2017</v>
      </c>
      <c r="B1192" s="46">
        <v>5</v>
      </c>
      <c r="C1192" s="48" t="s">
        <v>4</v>
      </c>
      <c r="D1192" s="40">
        <v>174</v>
      </c>
      <c r="E1192" s="46" t="s">
        <v>35</v>
      </c>
    </row>
    <row r="1193" spans="1:5" s="21" customFormat="1" x14ac:dyDescent="0.25">
      <c r="A1193" s="46">
        <v>2017</v>
      </c>
      <c r="B1193" s="46">
        <v>5</v>
      </c>
      <c r="C1193" s="48" t="s">
        <v>66</v>
      </c>
      <c r="D1193" s="40">
        <v>6126</v>
      </c>
      <c r="E1193" s="46" t="s">
        <v>18</v>
      </c>
    </row>
    <row r="1194" spans="1:5" s="21" customFormat="1" x14ac:dyDescent="0.25">
      <c r="A1194" s="46">
        <v>2017</v>
      </c>
      <c r="B1194" s="46">
        <v>5</v>
      </c>
      <c r="C1194" s="48" t="s">
        <v>66</v>
      </c>
      <c r="D1194" s="40">
        <v>6100</v>
      </c>
      <c r="E1194" s="46" t="s">
        <v>34</v>
      </c>
    </row>
    <row r="1195" spans="1:5" s="21" customFormat="1" x14ac:dyDescent="0.25">
      <c r="A1195" s="46">
        <v>2017</v>
      </c>
      <c r="B1195" s="46">
        <v>5</v>
      </c>
      <c r="C1195" s="48" t="s">
        <v>66</v>
      </c>
      <c r="D1195" s="40">
        <v>26</v>
      </c>
      <c r="E1195" s="46" t="s">
        <v>35</v>
      </c>
    </row>
    <row r="1196" spans="1:5" s="21" customFormat="1" x14ac:dyDescent="0.25">
      <c r="A1196" s="46">
        <v>2017</v>
      </c>
      <c r="B1196" s="46">
        <v>5</v>
      </c>
      <c r="C1196" s="48" t="s">
        <v>76</v>
      </c>
      <c r="D1196" s="40">
        <v>20486</v>
      </c>
      <c r="E1196" s="46" t="s">
        <v>18</v>
      </c>
    </row>
    <row r="1197" spans="1:5" s="21" customFormat="1" x14ac:dyDescent="0.25">
      <c r="A1197" s="46">
        <v>2017</v>
      </c>
      <c r="B1197" s="46">
        <v>5</v>
      </c>
      <c r="C1197" s="48" t="s">
        <v>76</v>
      </c>
      <c r="D1197" s="40">
        <v>20482</v>
      </c>
      <c r="E1197" s="46" t="s">
        <v>34</v>
      </c>
    </row>
    <row r="1198" spans="1:5" s="21" customFormat="1" x14ac:dyDescent="0.25">
      <c r="A1198" s="46">
        <v>2017</v>
      </c>
      <c r="B1198" s="46">
        <v>5</v>
      </c>
      <c r="C1198" s="48" t="s">
        <v>76</v>
      </c>
      <c r="D1198" s="40">
        <v>4</v>
      </c>
      <c r="E1198" s="46" t="s">
        <v>35</v>
      </c>
    </row>
    <row r="1199" spans="1:5" s="21" customFormat="1" x14ac:dyDescent="0.25">
      <c r="A1199" s="46">
        <v>2017</v>
      </c>
      <c r="B1199" s="46">
        <v>5</v>
      </c>
      <c r="C1199" s="48" t="s">
        <v>84</v>
      </c>
      <c r="D1199" s="40">
        <v>16026</v>
      </c>
      <c r="E1199" s="46" t="s">
        <v>18</v>
      </c>
    </row>
    <row r="1200" spans="1:5" s="21" customFormat="1" x14ac:dyDescent="0.25">
      <c r="A1200" s="46">
        <v>2017</v>
      </c>
      <c r="B1200" s="46">
        <v>5</v>
      </c>
      <c r="C1200" s="48" t="s">
        <v>84</v>
      </c>
      <c r="D1200" s="40">
        <v>15776</v>
      </c>
      <c r="E1200" s="46" t="s">
        <v>34</v>
      </c>
    </row>
    <row r="1201" spans="1:5" s="21" customFormat="1" x14ac:dyDescent="0.25">
      <c r="A1201" s="46">
        <v>2017</v>
      </c>
      <c r="B1201" s="46">
        <v>5</v>
      </c>
      <c r="C1201" s="48" t="s">
        <v>84</v>
      </c>
      <c r="D1201" s="40">
        <v>250</v>
      </c>
      <c r="E1201" s="46" t="s">
        <v>35</v>
      </c>
    </row>
    <row r="1202" spans="1:5" s="21" customFormat="1" x14ac:dyDescent="0.25">
      <c r="A1202" s="46">
        <v>2017</v>
      </c>
      <c r="B1202" s="46">
        <v>6</v>
      </c>
      <c r="C1202" s="48" t="s">
        <v>16</v>
      </c>
      <c r="D1202" s="40">
        <v>258899</v>
      </c>
      <c r="E1202" s="46" t="s">
        <v>18</v>
      </c>
    </row>
    <row r="1203" spans="1:5" s="21" customFormat="1" x14ac:dyDescent="0.25">
      <c r="A1203" s="46">
        <v>2017</v>
      </c>
      <c r="B1203" s="46">
        <v>6</v>
      </c>
      <c r="C1203" s="48" t="s">
        <v>16</v>
      </c>
      <c r="D1203" s="40">
        <v>241251</v>
      </c>
      <c r="E1203" s="46" t="s">
        <v>34</v>
      </c>
    </row>
    <row r="1204" spans="1:5" s="21" customFormat="1" x14ac:dyDescent="0.25">
      <c r="A1204" s="46">
        <v>2017</v>
      </c>
      <c r="B1204" s="46">
        <v>6</v>
      </c>
      <c r="C1204" s="48" t="s">
        <v>16</v>
      </c>
      <c r="D1204" s="40">
        <v>17648</v>
      </c>
      <c r="E1204" s="46" t="s">
        <v>35</v>
      </c>
    </row>
    <row r="1205" spans="1:5" s="21" customFormat="1" x14ac:dyDescent="0.25">
      <c r="A1205" s="46">
        <v>2017</v>
      </c>
      <c r="B1205" s="46">
        <v>6</v>
      </c>
      <c r="C1205" s="48" t="s">
        <v>67</v>
      </c>
      <c r="D1205" s="40">
        <v>279441</v>
      </c>
      <c r="E1205" s="46" t="s">
        <v>18</v>
      </c>
    </row>
    <row r="1206" spans="1:5" s="21" customFormat="1" x14ac:dyDescent="0.25">
      <c r="A1206" s="46">
        <v>2017</v>
      </c>
      <c r="B1206" s="46">
        <v>6</v>
      </c>
      <c r="C1206" s="48" t="s">
        <v>67</v>
      </c>
      <c r="D1206" s="40">
        <v>261784</v>
      </c>
      <c r="E1206" s="46" t="s">
        <v>34</v>
      </c>
    </row>
    <row r="1207" spans="1:5" s="21" customFormat="1" x14ac:dyDescent="0.25">
      <c r="A1207" s="46">
        <v>2017</v>
      </c>
      <c r="B1207" s="46">
        <v>6</v>
      </c>
      <c r="C1207" s="48" t="s">
        <v>67</v>
      </c>
      <c r="D1207" s="40">
        <v>17657</v>
      </c>
      <c r="E1207" s="46" t="s">
        <v>35</v>
      </c>
    </row>
    <row r="1208" spans="1:5" s="21" customFormat="1" x14ac:dyDescent="0.25">
      <c r="A1208" s="46">
        <v>2017</v>
      </c>
      <c r="B1208" s="46">
        <v>6</v>
      </c>
      <c r="C1208" s="48" t="s">
        <v>80</v>
      </c>
      <c r="D1208" s="40">
        <v>53981</v>
      </c>
      <c r="E1208" s="46" t="s">
        <v>18</v>
      </c>
    </row>
    <row r="1209" spans="1:5" s="21" customFormat="1" x14ac:dyDescent="0.25">
      <c r="A1209" s="46">
        <v>2017</v>
      </c>
      <c r="B1209" s="46">
        <v>6</v>
      </c>
      <c r="C1209" s="48" t="s">
        <v>80</v>
      </c>
      <c r="D1209" s="40">
        <v>53981</v>
      </c>
      <c r="E1209" s="46" t="s">
        <v>34</v>
      </c>
    </row>
    <row r="1210" spans="1:5" s="21" customFormat="1" x14ac:dyDescent="0.25">
      <c r="A1210" s="46">
        <v>2017</v>
      </c>
      <c r="B1210" s="46">
        <v>6</v>
      </c>
      <c r="C1210" s="48" t="s">
        <v>80</v>
      </c>
      <c r="D1210" s="40">
        <v>0</v>
      </c>
      <c r="E1210" s="46" t="s">
        <v>35</v>
      </c>
    </row>
    <row r="1211" spans="1:5" s="21" customFormat="1" x14ac:dyDescent="0.25">
      <c r="A1211" s="46">
        <v>2017</v>
      </c>
      <c r="B1211" s="46">
        <v>6</v>
      </c>
      <c r="C1211" s="48" t="s">
        <v>57</v>
      </c>
      <c r="D1211" s="40">
        <v>24882</v>
      </c>
      <c r="E1211" s="46" t="s">
        <v>18</v>
      </c>
    </row>
    <row r="1212" spans="1:5" s="21" customFormat="1" x14ac:dyDescent="0.25">
      <c r="A1212" s="46">
        <v>2017</v>
      </c>
      <c r="B1212" s="46">
        <v>6</v>
      </c>
      <c r="C1212" s="48" t="s">
        <v>57</v>
      </c>
      <c r="D1212" s="40">
        <v>24812</v>
      </c>
      <c r="E1212" s="46" t="s">
        <v>34</v>
      </c>
    </row>
    <row r="1213" spans="1:5" s="21" customFormat="1" x14ac:dyDescent="0.25">
      <c r="A1213" s="46">
        <v>2017</v>
      </c>
      <c r="B1213" s="46">
        <v>6</v>
      </c>
      <c r="C1213" s="48" t="s">
        <v>57</v>
      </c>
      <c r="D1213" s="40">
        <v>70</v>
      </c>
      <c r="E1213" s="46" t="s">
        <v>35</v>
      </c>
    </row>
    <row r="1214" spans="1:5" s="21" customFormat="1" x14ac:dyDescent="0.25">
      <c r="A1214" s="46">
        <v>2017</v>
      </c>
      <c r="B1214" s="46">
        <v>6</v>
      </c>
      <c r="C1214" s="42" t="s">
        <v>13</v>
      </c>
      <c r="D1214" s="40">
        <v>10741</v>
      </c>
      <c r="E1214" s="46" t="s">
        <v>18</v>
      </c>
    </row>
    <row r="1215" spans="1:5" s="21" customFormat="1" x14ac:dyDescent="0.25">
      <c r="A1215" s="46">
        <v>2017</v>
      </c>
      <c r="B1215" s="46">
        <v>6</v>
      </c>
      <c r="C1215" s="42" t="s">
        <v>13</v>
      </c>
      <c r="D1215" s="44">
        <v>7462</v>
      </c>
      <c r="E1215" s="46" t="s">
        <v>34</v>
      </c>
    </row>
    <row r="1216" spans="1:5" s="21" customFormat="1" x14ac:dyDescent="0.25">
      <c r="A1216" s="46">
        <v>2017</v>
      </c>
      <c r="B1216" s="46">
        <v>6</v>
      </c>
      <c r="C1216" s="42" t="s">
        <v>13</v>
      </c>
      <c r="D1216" s="40">
        <v>3279</v>
      </c>
      <c r="E1216" s="46" t="s">
        <v>35</v>
      </c>
    </row>
    <row r="1217" spans="1:5" s="21" customFormat="1" x14ac:dyDescent="0.25">
      <c r="A1217" s="46">
        <v>2017</v>
      </c>
      <c r="B1217" s="46">
        <v>6</v>
      </c>
      <c r="C1217" s="55" t="s">
        <v>83</v>
      </c>
      <c r="D1217" s="40">
        <v>1229</v>
      </c>
      <c r="E1217" s="46" t="s">
        <v>18</v>
      </c>
    </row>
    <row r="1218" spans="1:5" s="21" customFormat="1" x14ac:dyDescent="0.25">
      <c r="A1218" s="46">
        <v>2017</v>
      </c>
      <c r="B1218" s="46">
        <v>6</v>
      </c>
      <c r="C1218" s="55" t="s">
        <v>83</v>
      </c>
      <c r="D1218" s="44">
        <v>399</v>
      </c>
      <c r="E1218" s="46" t="s">
        <v>34</v>
      </c>
    </row>
    <row r="1219" spans="1:5" s="21" customFormat="1" x14ac:dyDescent="0.25">
      <c r="A1219" s="46">
        <v>2017</v>
      </c>
      <c r="B1219" s="46">
        <v>6</v>
      </c>
      <c r="C1219" s="55" t="s">
        <v>83</v>
      </c>
      <c r="D1219" s="40">
        <v>830</v>
      </c>
      <c r="E1219" s="46" t="s">
        <v>35</v>
      </c>
    </row>
    <row r="1220" spans="1:5" s="21" customFormat="1" x14ac:dyDescent="0.25">
      <c r="A1220" s="46">
        <v>2017</v>
      </c>
      <c r="B1220" s="46">
        <v>6</v>
      </c>
      <c r="C1220" s="48" t="s">
        <v>36</v>
      </c>
      <c r="D1220" s="40">
        <v>3432</v>
      </c>
      <c r="E1220" s="46" t="s">
        <v>18</v>
      </c>
    </row>
    <row r="1221" spans="1:5" s="21" customFormat="1" x14ac:dyDescent="0.25">
      <c r="A1221" s="46">
        <v>2017</v>
      </c>
      <c r="B1221" s="46">
        <v>6</v>
      </c>
      <c r="C1221" s="48" t="s">
        <v>36</v>
      </c>
      <c r="D1221" s="40">
        <v>2799</v>
      </c>
      <c r="E1221" s="46" t="s">
        <v>34</v>
      </c>
    </row>
    <row r="1222" spans="1:5" s="21" customFormat="1" x14ac:dyDescent="0.25">
      <c r="A1222" s="46">
        <v>2017</v>
      </c>
      <c r="B1222" s="46">
        <v>6</v>
      </c>
      <c r="C1222" s="48" t="s">
        <v>36</v>
      </c>
      <c r="D1222" s="40">
        <v>633</v>
      </c>
      <c r="E1222" s="46" t="s">
        <v>35</v>
      </c>
    </row>
    <row r="1223" spans="1:5" s="21" customFormat="1" x14ac:dyDescent="0.25">
      <c r="A1223" s="46">
        <v>2017</v>
      </c>
      <c r="B1223" s="46">
        <v>6</v>
      </c>
      <c r="C1223" s="48" t="s">
        <v>4</v>
      </c>
      <c r="D1223" s="40">
        <v>10077</v>
      </c>
      <c r="E1223" s="46" t="s">
        <v>18</v>
      </c>
    </row>
    <row r="1224" spans="1:5" s="21" customFormat="1" x14ac:dyDescent="0.25">
      <c r="A1224" s="46">
        <v>2017</v>
      </c>
      <c r="B1224" s="46">
        <v>6</v>
      </c>
      <c r="C1224" s="48" t="s">
        <v>4</v>
      </c>
      <c r="D1224" s="40">
        <v>9741</v>
      </c>
      <c r="E1224" s="46" t="s">
        <v>34</v>
      </c>
    </row>
    <row r="1225" spans="1:5" s="21" customFormat="1" x14ac:dyDescent="0.25">
      <c r="A1225" s="46">
        <v>2017</v>
      </c>
      <c r="B1225" s="46">
        <v>6</v>
      </c>
      <c r="C1225" s="48" t="s">
        <v>4</v>
      </c>
      <c r="D1225" s="40">
        <v>336</v>
      </c>
      <c r="E1225" s="46" t="s">
        <v>35</v>
      </c>
    </row>
    <row r="1226" spans="1:5" s="21" customFormat="1" x14ac:dyDescent="0.25">
      <c r="A1226" s="46">
        <v>2017</v>
      </c>
      <c r="B1226" s="46">
        <v>6</v>
      </c>
      <c r="C1226" s="48" t="s">
        <v>66</v>
      </c>
      <c r="D1226" s="40">
        <v>6370</v>
      </c>
      <c r="E1226" s="46" t="s">
        <v>18</v>
      </c>
    </row>
    <row r="1227" spans="1:5" s="21" customFormat="1" x14ac:dyDescent="0.25">
      <c r="A1227" s="46">
        <v>2017</v>
      </c>
      <c r="B1227" s="46">
        <v>6</v>
      </c>
      <c r="C1227" s="48" t="s">
        <v>66</v>
      </c>
      <c r="D1227" s="40">
        <v>6312</v>
      </c>
      <c r="E1227" s="46" t="s">
        <v>34</v>
      </c>
    </row>
    <row r="1228" spans="1:5" s="21" customFormat="1" x14ac:dyDescent="0.25">
      <c r="A1228" s="46">
        <v>2017</v>
      </c>
      <c r="B1228" s="46">
        <v>6</v>
      </c>
      <c r="C1228" s="48" t="s">
        <v>66</v>
      </c>
      <c r="D1228" s="40">
        <v>58</v>
      </c>
      <c r="E1228" s="46" t="s">
        <v>35</v>
      </c>
    </row>
    <row r="1229" spans="1:5" s="21" customFormat="1" x14ac:dyDescent="0.25">
      <c r="A1229" s="46">
        <v>2017</v>
      </c>
      <c r="B1229" s="46">
        <v>6</v>
      </c>
      <c r="C1229" s="48" t="s">
        <v>68</v>
      </c>
      <c r="D1229" s="40">
        <v>78863</v>
      </c>
      <c r="E1229" s="46" t="s">
        <v>18</v>
      </c>
    </row>
    <row r="1230" spans="1:5" s="21" customFormat="1" x14ac:dyDescent="0.25">
      <c r="A1230" s="46">
        <v>2017</v>
      </c>
      <c r="B1230" s="46">
        <v>6</v>
      </c>
      <c r="C1230" s="48" t="s">
        <v>68</v>
      </c>
      <c r="D1230" s="40">
        <v>78793</v>
      </c>
      <c r="E1230" s="46" t="s">
        <v>34</v>
      </c>
    </row>
    <row r="1231" spans="1:5" s="21" customFormat="1" x14ac:dyDescent="0.25">
      <c r="A1231" s="46">
        <v>2017</v>
      </c>
      <c r="B1231" s="46">
        <v>6</v>
      </c>
      <c r="C1231" s="48" t="s">
        <v>68</v>
      </c>
      <c r="D1231" s="40">
        <v>70</v>
      </c>
      <c r="E1231" s="46" t="s">
        <v>35</v>
      </c>
    </row>
    <row r="1232" spans="1:5" s="21" customFormat="1" x14ac:dyDescent="0.25">
      <c r="A1232" s="46">
        <v>2017</v>
      </c>
      <c r="B1232" s="46">
        <v>6</v>
      </c>
      <c r="C1232" s="48" t="s">
        <v>76</v>
      </c>
      <c r="D1232" s="40">
        <v>20542</v>
      </c>
      <c r="E1232" s="46" t="s">
        <v>18</v>
      </c>
    </row>
    <row r="1233" spans="1:5" s="21" customFormat="1" x14ac:dyDescent="0.25">
      <c r="A1233" s="46">
        <v>2017</v>
      </c>
      <c r="B1233" s="46">
        <v>6</v>
      </c>
      <c r="C1233" s="48" t="s">
        <v>76</v>
      </c>
      <c r="D1233" s="40">
        <v>20533</v>
      </c>
      <c r="E1233" s="46" t="s">
        <v>34</v>
      </c>
    </row>
    <row r="1234" spans="1:5" s="21" customFormat="1" x14ac:dyDescent="0.25">
      <c r="A1234" s="46">
        <v>2017</v>
      </c>
      <c r="B1234" s="46">
        <v>6</v>
      </c>
      <c r="C1234" s="48" t="s">
        <v>76</v>
      </c>
      <c r="D1234" s="40">
        <v>9</v>
      </c>
      <c r="E1234" s="46" t="s">
        <v>35</v>
      </c>
    </row>
    <row r="1235" spans="1:5" s="21" customFormat="1" x14ac:dyDescent="0.25">
      <c r="A1235" s="46">
        <v>2017</v>
      </c>
      <c r="B1235" s="46">
        <v>6</v>
      </c>
      <c r="C1235" s="48" t="s">
        <v>84</v>
      </c>
      <c r="D1235" s="40">
        <v>12326</v>
      </c>
      <c r="E1235" s="46" t="s">
        <v>18</v>
      </c>
    </row>
    <row r="1236" spans="1:5" s="21" customFormat="1" x14ac:dyDescent="0.25">
      <c r="A1236" s="46">
        <v>2017</v>
      </c>
      <c r="B1236" s="46">
        <v>6</v>
      </c>
      <c r="C1236" s="48" t="s">
        <v>84</v>
      </c>
      <c r="D1236" s="40">
        <v>12095</v>
      </c>
      <c r="E1236" s="46" t="s">
        <v>34</v>
      </c>
    </row>
    <row r="1237" spans="1:5" s="21" customFormat="1" x14ac:dyDescent="0.25">
      <c r="A1237" s="46">
        <v>2017</v>
      </c>
      <c r="B1237" s="46">
        <v>6</v>
      </c>
      <c r="C1237" s="48" t="s">
        <v>84</v>
      </c>
      <c r="D1237" s="40">
        <v>231</v>
      </c>
      <c r="E1237" s="46" t="s">
        <v>35</v>
      </c>
    </row>
    <row r="1238" spans="1:5" s="21" customFormat="1" x14ac:dyDescent="0.25">
      <c r="A1238" s="46">
        <v>2017</v>
      </c>
      <c r="B1238" s="46">
        <v>7</v>
      </c>
      <c r="C1238" s="42" t="s">
        <v>13</v>
      </c>
      <c r="D1238" s="40">
        <v>10203</v>
      </c>
      <c r="E1238" s="46" t="s">
        <v>18</v>
      </c>
    </row>
    <row r="1239" spans="1:5" s="21" customFormat="1" x14ac:dyDescent="0.25">
      <c r="A1239" s="46">
        <v>2017</v>
      </c>
      <c r="B1239" s="46">
        <v>7</v>
      </c>
      <c r="C1239" s="42" t="s">
        <v>13</v>
      </c>
      <c r="D1239" s="44">
        <v>6872</v>
      </c>
      <c r="E1239" s="46" t="s">
        <v>34</v>
      </c>
    </row>
    <row r="1240" spans="1:5" s="21" customFormat="1" x14ac:dyDescent="0.25">
      <c r="A1240" s="46">
        <v>2017</v>
      </c>
      <c r="B1240" s="46">
        <v>7</v>
      </c>
      <c r="C1240" s="42" t="s">
        <v>13</v>
      </c>
      <c r="D1240" s="40">
        <v>3331</v>
      </c>
      <c r="E1240" s="46" t="s">
        <v>35</v>
      </c>
    </row>
    <row r="1241" spans="1:5" s="21" customFormat="1" x14ac:dyDescent="0.25">
      <c r="A1241" s="46">
        <v>2017</v>
      </c>
      <c r="B1241" s="46">
        <v>7</v>
      </c>
      <c r="C1241" s="55" t="s">
        <v>83</v>
      </c>
      <c r="D1241" s="40">
        <v>827</v>
      </c>
      <c r="E1241" s="46" t="s">
        <v>18</v>
      </c>
    </row>
    <row r="1242" spans="1:5" s="21" customFormat="1" x14ac:dyDescent="0.25">
      <c r="A1242" s="46">
        <v>2017</v>
      </c>
      <c r="B1242" s="46">
        <v>7</v>
      </c>
      <c r="C1242" s="55" t="s">
        <v>83</v>
      </c>
      <c r="D1242" s="44">
        <v>511</v>
      </c>
      <c r="E1242" s="46" t="s">
        <v>34</v>
      </c>
    </row>
    <row r="1243" spans="1:5" s="21" customFormat="1" x14ac:dyDescent="0.25">
      <c r="A1243" s="46">
        <v>2017</v>
      </c>
      <c r="B1243" s="46">
        <v>7</v>
      </c>
      <c r="C1243" s="55" t="s">
        <v>83</v>
      </c>
      <c r="D1243" s="40">
        <v>316</v>
      </c>
      <c r="E1243" s="46" t="s">
        <v>35</v>
      </c>
    </row>
    <row r="1244" spans="1:5" s="21" customFormat="1" x14ac:dyDescent="0.25">
      <c r="A1244" s="46">
        <v>2017</v>
      </c>
      <c r="B1244" s="46">
        <v>7</v>
      </c>
      <c r="C1244" s="48" t="s">
        <v>36</v>
      </c>
      <c r="D1244" s="40">
        <v>2313</v>
      </c>
      <c r="E1244" s="46" t="s">
        <v>18</v>
      </c>
    </row>
    <row r="1245" spans="1:5" s="21" customFormat="1" x14ac:dyDescent="0.25">
      <c r="A1245" s="46">
        <v>2017</v>
      </c>
      <c r="B1245" s="46">
        <v>7</v>
      </c>
      <c r="C1245" s="48" t="s">
        <v>36</v>
      </c>
      <c r="D1245" s="40">
        <v>1723</v>
      </c>
      <c r="E1245" s="46" t="s">
        <v>34</v>
      </c>
    </row>
    <row r="1246" spans="1:5" s="21" customFormat="1" x14ac:dyDescent="0.25">
      <c r="A1246" s="46">
        <v>2017</v>
      </c>
      <c r="B1246" s="46">
        <v>7</v>
      </c>
      <c r="C1246" s="48" t="s">
        <v>36</v>
      </c>
      <c r="D1246" s="40">
        <v>590</v>
      </c>
      <c r="E1246" s="46" t="s">
        <v>35</v>
      </c>
    </row>
    <row r="1247" spans="1:5" s="21" customFormat="1" x14ac:dyDescent="0.25">
      <c r="A1247" s="46">
        <v>2017</v>
      </c>
      <c r="B1247" s="46">
        <v>7</v>
      </c>
      <c r="C1247" s="48" t="s">
        <v>4</v>
      </c>
      <c r="D1247" s="40">
        <v>6510</v>
      </c>
      <c r="E1247" s="46" t="s">
        <v>18</v>
      </c>
    </row>
    <row r="1248" spans="1:5" s="21" customFormat="1" x14ac:dyDescent="0.25">
      <c r="A1248" s="46">
        <v>2017</v>
      </c>
      <c r="B1248" s="46">
        <v>7</v>
      </c>
      <c r="C1248" s="48" t="s">
        <v>4</v>
      </c>
      <c r="D1248" s="40">
        <v>6071</v>
      </c>
      <c r="E1248" s="46" t="s">
        <v>34</v>
      </c>
    </row>
    <row r="1249" spans="1:5" s="21" customFormat="1" x14ac:dyDescent="0.25">
      <c r="A1249" s="46">
        <v>2017</v>
      </c>
      <c r="B1249" s="46">
        <v>7</v>
      </c>
      <c r="C1249" s="48" t="s">
        <v>4</v>
      </c>
      <c r="D1249" s="40">
        <v>439</v>
      </c>
      <c r="E1249" s="46" t="s">
        <v>35</v>
      </c>
    </row>
    <row r="1250" spans="1:5" s="21" customFormat="1" x14ac:dyDescent="0.25">
      <c r="A1250" s="46">
        <v>2017</v>
      </c>
      <c r="B1250" s="46">
        <v>7</v>
      </c>
      <c r="C1250" s="48" t="s">
        <v>66</v>
      </c>
      <c r="D1250" s="40">
        <v>3891</v>
      </c>
      <c r="E1250" s="46" t="s">
        <v>18</v>
      </c>
    </row>
    <row r="1251" spans="1:5" s="21" customFormat="1" x14ac:dyDescent="0.25">
      <c r="A1251" s="46">
        <v>2017</v>
      </c>
      <c r="B1251" s="46">
        <v>7</v>
      </c>
      <c r="C1251" s="48" t="s">
        <v>66</v>
      </c>
      <c r="D1251" s="40">
        <v>3840</v>
      </c>
      <c r="E1251" s="46" t="s">
        <v>34</v>
      </c>
    </row>
    <row r="1252" spans="1:5" s="21" customFormat="1" x14ac:dyDescent="0.25">
      <c r="A1252" s="46">
        <v>2017</v>
      </c>
      <c r="B1252" s="46">
        <v>7</v>
      </c>
      <c r="C1252" s="48" t="s">
        <v>66</v>
      </c>
      <c r="D1252" s="40">
        <v>51</v>
      </c>
      <c r="E1252" s="46" t="s">
        <v>35</v>
      </c>
    </row>
    <row r="1253" spans="1:5" s="21" customFormat="1" x14ac:dyDescent="0.25">
      <c r="A1253" s="46">
        <v>2017</v>
      </c>
      <c r="B1253" s="46">
        <v>7</v>
      </c>
      <c r="C1253" s="48" t="s">
        <v>76</v>
      </c>
      <c r="D1253" s="40">
        <v>20626</v>
      </c>
      <c r="E1253" s="46" t="s">
        <v>18</v>
      </c>
    </row>
    <row r="1254" spans="1:5" s="21" customFormat="1" x14ac:dyDescent="0.25">
      <c r="A1254" s="46">
        <v>2017</v>
      </c>
      <c r="B1254" s="46">
        <v>7</v>
      </c>
      <c r="C1254" s="48" t="s">
        <v>76</v>
      </c>
      <c r="D1254" s="40">
        <v>20605</v>
      </c>
      <c r="E1254" s="46" t="s">
        <v>34</v>
      </c>
    </row>
    <row r="1255" spans="1:5" s="21" customFormat="1" x14ac:dyDescent="0.25">
      <c r="A1255" s="46">
        <v>2017</v>
      </c>
      <c r="B1255" s="46">
        <v>7</v>
      </c>
      <c r="C1255" s="48" t="s">
        <v>76</v>
      </c>
      <c r="D1255" s="40">
        <v>21</v>
      </c>
      <c r="E1255" s="46" t="s">
        <v>35</v>
      </c>
    </row>
    <row r="1256" spans="1:5" s="21" customFormat="1" x14ac:dyDescent="0.25">
      <c r="A1256" s="46">
        <v>2017</v>
      </c>
      <c r="B1256" s="46">
        <v>7</v>
      </c>
      <c r="C1256" s="48" t="s">
        <v>16</v>
      </c>
      <c r="D1256" s="40">
        <v>253245</v>
      </c>
      <c r="E1256" s="46" t="s">
        <v>18</v>
      </c>
    </row>
    <row r="1257" spans="1:5" s="21" customFormat="1" x14ac:dyDescent="0.25">
      <c r="A1257" s="46">
        <v>2017</v>
      </c>
      <c r="B1257" s="46">
        <v>7</v>
      </c>
      <c r="C1257" s="48" t="s">
        <v>16</v>
      </c>
      <c r="D1257" s="40">
        <v>233333</v>
      </c>
      <c r="E1257" s="46" t="s">
        <v>34</v>
      </c>
    </row>
    <row r="1258" spans="1:5" s="21" customFormat="1" x14ac:dyDescent="0.25">
      <c r="A1258" s="46">
        <v>2017</v>
      </c>
      <c r="B1258" s="46">
        <v>7</v>
      </c>
      <c r="C1258" s="48" t="s">
        <v>16</v>
      </c>
      <c r="D1258" s="40">
        <v>19912</v>
      </c>
      <c r="E1258" s="46" t="s">
        <v>35</v>
      </c>
    </row>
    <row r="1259" spans="1:5" s="21" customFormat="1" x14ac:dyDescent="0.25">
      <c r="A1259" s="46">
        <v>2017</v>
      </c>
      <c r="B1259" s="46">
        <v>7</v>
      </c>
      <c r="C1259" s="48" t="s">
        <v>84</v>
      </c>
      <c r="D1259" s="40">
        <v>12069</v>
      </c>
      <c r="E1259" s="46" t="s">
        <v>18</v>
      </c>
    </row>
    <row r="1260" spans="1:5" s="21" customFormat="1" x14ac:dyDescent="0.25">
      <c r="A1260" s="46">
        <v>2017</v>
      </c>
      <c r="B1260" s="46">
        <v>7</v>
      </c>
      <c r="C1260" s="48" t="s">
        <v>84</v>
      </c>
      <c r="D1260" s="40">
        <v>11629</v>
      </c>
      <c r="E1260" s="46" t="s">
        <v>34</v>
      </c>
    </row>
    <row r="1261" spans="1:5" s="21" customFormat="1" x14ac:dyDescent="0.25">
      <c r="A1261" s="46">
        <v>2017</v>
      </c>
      <c r="B1261" s="46">
        <v>7</v>
      </c>
      <c r="C1261" s="48" t="s">
        <v>84</v>
      </c>
      <c r="D1261" s="40">
        <v>440</v>
      </c>
      <c r="E1261" s="46" t="s">
        <v>35</v>
      </c>
    </row>
    <row r="1262" spans="1:5" s="21" customFormat="1" x14ac:dyDescent="0.25">
      <c r="A1262" s="46">
        <v>2017</v>
      </c>
      <c r="B1262" s="46">
        <v>7</v>
      </c>
      <c r="C1262" s="48" t="s">
        <v>67</v>
      </c>
      <c r="D1262" s="40">
        <v>273871</v>
      </c>
      <c r="E1262" s="46" t="s">
        <v>18</v>
      </c>
    </row>
    <row r="1263" spans="1:5" s="21" customFormat="1" x14ac:dyDescent="0.25">
      <c r="A1263" s="46">
        <v>2017</v>
      </c>
      <c r="B1263" s="46">
        <v>7</v>
      </c>
      <c r="C1263" s="48" t="s">
        <v>67</v>
      </c>
      <c r="D1263" s="40">
        <v>253938</v>
      </c>
      <c r="E1263" s="46" t="s">
        <v>34</v>
      </c>
    </row>
    <row r="1264" spans="1:5" s="21" customFormat="1" x14ac:dyDescent="0.25">
      <c r="A1264" s="46">
        <v>2017</v>
      </c>
      <c r="B1264" s="46">
        <v>7</v>
      </c>
      <c r="C1264" s="48" t="s">
        <v>67</v>
      </c>
      <c r="D1264" s="40">
        <v>19933</v>
      </c>
      <c r="E1264" s="46" t="s">
        <v>35</v>
      </c>
    </row>
    <row r="1265" spans="1:5" s="21" customFormat="1" x14ac:dyDescent="0.25">
      <c r="A1265" s="46">
        <v>2017</v>
      </c>
      <c r="B1265" s="46">
        <v>7</v>
      </c>
      <c r="C1265" s="48" t="s">
        <v>80</v>
      </c>
      <c r="D1265" s="40">
        <v>55010</v>
      </c>
      <c r="E1265" s="46" t="s">
        <v>18</v>
      </c>
    </row>
    <row r="1266" spans="1:5" s="21" customFormat="1" x14ac:dyDescent="0.25">
      <c r="A1266" s="46">
        <v>2017</v>
      </c>
      <c r="B1266" s="46">
        <v>7</v>
      </c>
      <c r="C1266" s="48" t="s">
        <v>80</v>
      </c>
      <c r="D1266" s="40">
        <v>55010</v>
      </c>
      <c r="E1266" s="46" t="s">
        <v>34</v>
      </c>
    </row>
    <row r="1267" spans="1:5" s="21" customFormat="1" x14ac:dyDescent="0.25">
      <c r="A1267" s="46">
        <v>2017</v>
      </c>
      <c r="B1267" s="46">
        <v>7</v>
      </c>
      <c r="C1267" s="48" t="s">
        <v>80</v>
      </c>
      <c r="D1267" s="40">
        <v>0</v>
      </c>
      <c r="E1267" s="46" t="s">
        <v>35</v>
      </c>
    </row>
    <row r="1268" spans="1:5" s="21" customFormat="1" x14ac:dyDescent="0.25">
      <c r="A1268" s="46">
        <v>2017</v>
      </c>
      <c r="B1268" s="46">
        <v>7</v>
      </c>
      <c r="C1268" s="48" t="s">
        <v>57</v>
      </c>
      <c r="D1268" s="40">
        <v>24313</v>
      </c>
      <c r="E1268" s="46" t="s">
        <v>18</v>
      </c>
    </row>
    <row r="1269" spans="1:5" s="21" customFormat="1" x14ac:dyDescent="0.25">
      <c r="A1269" s="46">
        <v>2017</v>
      </c>
      <c r="B1269" s="46">
        <v>7</v>
      </c>
      <c r="C1269" s="48" t="s">
        <v>57</v>
      </c>
      <c r="D1269" s="40">
        <v>24205</v>
      </c>
      <c r="E1269" s="46" t="s">
        <v>34</v>
      </c>
    </row>
    <row r="1270" spans="1:5" s="21" customFormat="1" x14ac:dyDescent="0.25">
      <c r="A1270" s="46">
        <v>2017</v>
      </c>
      <c r="B1270" s="46">
        <v>7</v>
      </c>
      <c r="C1270" s="48" t="s">
        <v>57</v>
      </c>
      <c r="D1270" s="40">
        <v>108</v>
      </c>
      <c r="E1270" s="46" t="s">
        <v>35</v>
      </c>
    </row>
    <row r="1271" spans="1:5" s="21" customFormat="1" x14ac:dyDescent="0.25">
      <c r="A1271" s="46">
        <v>2017</v>
      </c>
      <c r="B1271" s="46">
        <v>7</v>
      </c>
      <c r="C1271" s="48" t="s">
        <v>68</v>
      </c>
      <c r="D1271" s="40">
        <v>79323</v>
      </c>
      <c r="E1271" s="46" t="s">
        <v>18</v>
      </c>
    </row>
    <row r="1272" spans="1:5" s="21" customFormat="1" x14ac:dyDescent="0.25">
      <c r="A1272" s="46">
        <v>2017</v>
      </c>
      <c r="B1272" s="46">
        <v>7</v>
      </c>
      <c r="C1272" s="48" t="s">
        <v>68</v>
      </c>
      <c r="D1272" s="40">
        <v>79215</v>
      </c>
      <c r="E1272" s="46" t="s">
        <v>34</v>
      </c>
    </row>
    <row r="1273" spans="1:5" s="21" customFormat="1" x14ac:dyDescent="0.25">
      <c r="A1273" s="46">
        <v>2017</v>
      </c>
      <c r="B1273" s="46">
        <v>7</v>
      </c>
      <c r="C1273" s="48" t="s">
        <v>68</v>
      </c>
      <c r="D1273" s="40">
        <v>108</v>
      </c>
      <c r="E1273" s="46" t="s">
        <v>35</v>
      </c>
    </row>
    <row r="1274" spans="1:5" s="21" customFormat="1" x14ac:dyDescent="0.25">
      <c r="A1274" s="46">
        <v>2017</v>
      </c>
      <c r="B1274" s="46">
        <v>8</v>
      </c>
      <c r="C1274" s="42" t="s">
        <v>13</v>
      </c>
      <c r="D1274" s="40">
        <v>11609</v>
      </c>
      <c r="E1274" s="46" t="s">
        <v>18</v>
      </c>
    </row>
    <row r="1275" spans="1:5" s="21" customFormat="1" x14ac:dyDescent="0.25">
      <c r="A1275" s="46">
        <v>2017</v>
      </c>
      <c r="B1275" s="46">
        <v>8</v>
      </c>
      <c r="C1275" s="42" t="s">
        <v>13</v>
      </c>
      <c r="D1275" s="44">
        <v>8120</v>
      </c>
      <c r="E1275" s="46" t="s">
        <v>34</v>
      </c>
    </row>
    <row r="1276" spans="1:5" s="21" customFormat="1" x14ac:dyDescent="0.25">
      <c r="A1276" s="46">
        <v>2017</v>
      </c>
      <c r="B1276" s="46">
        <v>8</v>
      </c>
      <c r="C1276" s="42" t="s">
        <v>13</v>
      </c>
      <c r="D1276" s="40">
        <v>3489</v>
      </c>
      <c r="E1276" s="46" t="s">
        <v>35</v>
      </c>
    </row>
    <row r="1277" spans="1:5" s="21" customFormat="1" x14ac:dyDescent="0.25">
      <c r="A1277" s="46">
        <v>2017</v>
      </c>
      <c r="B1277" s="46">
        <v>8</v>
      </c>
      <c r="C1277" s="55" t="s">
        <v>83</v>
      </c>
      <c r="D1277" s="40">
        <v>1340</v>
      </c>
      <c r="E1277" s="46" t="s">
        <v>18</v>
      </c>
    </row>
    <row r="1278" spans="1:5" s="21" customFormat="1" x14ac:dyDescent="0.25">
      <c r="A1278" s="46">
        <v>2017</v>
      </c>
      <c r="B1278" s="46">
        <v>8</v>
      </c>
      <c r="C1278" s="55" t="s">
        <v>83</v>
      </c>
      <c r="D1278" s="44">
        <v>495</v>
      </c>
      <c r="E1278" s="46" t="s">
        <v>34</v>
      </c>
    </row>
    <row r="1279" spans="1:5" s="21" customFormat="1" x14ac:dyDescent="0.25">
      <c r="A1279" s="46">
        <v>2017</v>
      </c>
      <c r="B1279" s="46">
        <v>8</v>
      </c>
      <c r="C1279" s="55" t="s">
        <v>83</v>
      </c>
      <c r="D1279" s="40">
        <v>845</v>
      </c>
      <c r="E1279" s="46" t="s">
        <v>35</v>
      </c>
    </row>
    <row r="1280" spans="1:5" s="21" customFormat="1" x14ac:dyDescent="0.25">
      <c r="A1280" s="46">
        <v>2017</v>
      </c>
      <c r="B1280" s="46">
        <v>8</v>
      </c>
      <c r="C1280" s="48" t="s">
        <v>36</v>
      </c>
      <c r="D1280" s="40">
        <v>3131</v>
      </c>
      <c r="E1280" s="46" t="s">
        <v>18</v>
      </c>
    </row>
    <row r="1281" spans="1:5" s="21" customFormat="1" x14ac:dyDescent="0.25">
      <c r="A1281" s="46">
        <v>2017</v>
      </c>
      <c r="B1281" s="46">
        <v>8</v>
      </c>
      <c r="C1281" s="48" t="s">
        <v>36</v>
      </c>
      <c r="D1281" s="40">
        <v>2307</v>
      </c>
      <c r="E1281" s="46" t="s">
        <v>34</v>
      </c>
    </row>
    <row r="1282" spans="1:5" s="21" customFormat="1" x14ac:dyDescent="0.25">
      <c r="A1282" s="46">
        <v>2017</v>
      </c>
      <c r="B1282" s="46">
        <v>8</v>
      </c>
      <c r="C1282" s="48" t="s">
        <v>36</v>
      </c>
      <c r="D1282" s="40">
        <v>824</v>
      </c>
      <c r="E1282" s="46" t="s">
        <v>35</v>
      </c>
    </row>
    <row r="1283" spans="1:5" s="21" customFormat="1" x14ac:dyDescent="0.25">
      <c r="A1283" s="46">
        <v>2017</v>
      </c>
      <c r="B1283" s="46">
        <v>8</v>
      </c>
      <c r="C1283" s="48" t="s">
        <v>4</v>
      </c>
      <c r="D1283" s="40">
        <v>11274</v>
      </c>
      <c r="E1283" s="46" t="s">
        <v>18</v>
      </c>
    </row>
    <row r="1284" spans="1:5" s="21" customFormat="1" x14ac:dyDescent="0.25">
      <c r="A1284" s="46">
        <v>2017</v>
      </c>
      <c r="B1284" s="46">
        <v>8</v>
      </c>
      <c r="C1284" s="48" t="s">
        <v>4</v>
      </c>
      <c r="D1284" s="40">
        <v>10897</v>
      </c>
      <c r="E1284" s="46" t="s">
        <v>34</v>
      </c>
    </row>
    <row r="1285" spans="1:5" s="21" customFormat="1" x14ac:dyDescent="0.25">
      <c r="A1285" s="46">
        <v>2017</v>
      </c>
      <c r="B1285" s="46">
        <v>8</v>
      </c>
      <c r="C1285" s="48" t="s">
        <v>4</v>
      </c>
      <c r="D1285" s="40">
        <v>377</v>
      </c>
      <c r="E1285" s="46" t="s">
        <v>35</v>
      </c>
    </row>
    <row r="1286" spans="1:5" s="21" customFormat="1" x14ac:dyDescent="0.25">
      <c r="A1286" s="46">
        <v>2017</v>
      </c>
      <c r="B1286" s="46">
        <v>8</v>
      </c>
      <c r="C1286" s="48" t="s">
        <v>66</v>
      </c>
      <c r="D1286" s="40">
        <v>7490</v>
      </c>
      <c r="E1286" s="46" t="s">
        <v>18</v>
      </c>
    </row>
    <row r="1287" spans="1:5" s="21" customFormat="1" x14ac:dyDescent="0.25">
      <c r="A1287" s="46">
        <v>2017</v>
      </c>
      <c r="B1287" s="46">
        <v>8</v>
      </c>
      <c r="C1287" s="48" t="s">
        <v>66</v>
      </c>
      <c r="D1287" s="40">
        <v>7390</v>
      </c>
      <c r="E1287" s="46" t="s">
        <v>34</v>
      </c>
    </row>
    <row r="1288" spans="1:5" s="21" customFormat="1" x14ac:dyDescent="0.25">
      <c r="A1288" s="46">
        <v>2017</v>
      </c>
      <c r="B1288" s="46">
        <v>8</v>
      </c>
      <c r="C1288" s="48" t="s">
        <v>66</v>
      </c>
      <c r="D1288" s="40">
        <v>100</v>
      </c>
      <c r="E1288" s="46" t="s">
        <v>35</v>
      </c>
    </row>
    <row r="1289" spans="1:5" s="21" customFormat="1" x14ac:dyDescent="0.25">
      <c r="A1289" s="46">
        <v>2017</v>
      </c>
      <c r="B1289" s="46">
        <v>8</v>
      </c>
      <c r="C1289" s="48" t="s">
        <v>76</v>
      </c>
      <c r="D1289" s="40">
        <v>20760</v>
      </c>
      <c r="E1289" s="46" t="s">
        <v>18</v>
      </c>
    </row>
    <row r="1290" spans="1:5" s="21" customFormat="1" x14ac:dyDescent="0.25">
      <c r="A1290" s="46">
        <v>2017</v>
      </c>
      <c r="B1290" s="46">
        <v>8</v>
      </c>
      <c r="C1290" s="48" t="s">
        <v>76</v>
      </c>
      <c r="D1290" s="40">
        <v>20726</v>
      </c>
      <c r="E1290" s="46" t="s">
        <v>34</v>
      </c>
    </row>
    <row r="1291" spans="1:5" s="21" customFormat="1" x14ac:dyDescent="0.25">
      <c r="A1291" s="46">
        <v>2017</v>
      </c>
      <c r="B1291" s="46">
        <v>8</v>
      </c>
      <c r="C1291" s="48" t="s">
        <v>76</v>
      </c>
      <c r="D1291" s="40">
        <v>34</v>
      </c>
      <c r="E1291" s="46" t="s">
        <v>35</v>
      </c>
    </row>
    <row r="1292" spans="1:5" s="21" customFormat="1" x14ac:dyDescent="0.25">
      <c r="A1292" s="46">
        <v>2017</v>
      </c>
      <c r="B1292" s="46">
        <v>8</v>
      </c>
      <c r="C1292" s="48" t="s">
        <v>84</v>
      </c>
      <c r="D1292" s="40">
        <v>11860</v>
      </c>
      <c r="E1292" s="46" t="s">
        <v>18</v>
      </c>
    </row>
    <row r="1293" spans="1:5" s="21" customFormat="1" x14ac:dyDescent="0.25">
      <c r="A1293" s="46">
        <v>2017</v>
      </c>
      <c r="B1293" s="46">
        <v>8</v>
      </c>
      <c r="C1293" s="48" t="s">
        <v>84</v>
      </c>
      <c r="D1293" s="40">
        <v>11227</v>
      </c>
      <c r="E1293" s="46" t="s">
        <v>34</v>
      </c>
    </row>
    <row r="1294" spans="1:5" s="21" customFormat="1" x14ac:dyDescent="0.25">
      <c r="A1294" s="46">
        <v>2017</v>
      </c>
      <c r="B1294" s="46">
        <v>8</v>
      </c>
      <c r="C1294" s="48" t="s">
        <v>84</v>
      </c>
      <c r="D1294" s="40">
        <v>633</v>
      </c>
      <c r="E1294" s="46" t="s">
        <v>35</v>
      </c>
    </row>
    <row r="1295" spans="1:5" s="21" customFormat="1" x14ac:dyDescent="0.25">
      <c r="A1295" s="46">
        <v>2017</v>
      </c>
      <c r="B1295" s="46">
        <v>8</v>
      </c>
      <c r="C1295" s="48" t="s">
        <v>16</v>
      </c>
      <c r="D1295" s="40">
        <v>252401</v>
      </c>
      <c r="E1295" s="46" t="s">
        <v>18</v>
      </c>
    </row>
    <row r="1296" spans="1:5" s="21" customFormat="1" x14ac:dyDescent="0.25">
      <c r="A1296" s="46">
        <v>2017</v>
      </c>
      <c r="B1296" s="46">
        <v>8</v>
      </c>
      <c r="C1296" s="48" t="s">
        <v>16</v>
      </c>
      <c r="D1296" s="40">
        <v>229742</v>
      </c>
      <c r="E1296" s="46" t="s">
        <v>34</v>
      </c>
    </row>
    <row r="1297" spans="1:5" s="21" customFormat="1" x14ac:dyDescent="0.25">
      <c r="A1297" s="46">
        <v>2017</v>
      </c>
      <c r="B1297" s="46">
        <v>8</v>
      </c>
      <c r="C1297" s="48" t="s">
        <v>16</v>
      </c>
      <c r="D1297" s="40">
        <v>22659</v>
      </c>
      <c r="E1297" s="46" t="s">
        <v>35</v>
      </c>
    </row>
    <row r="1298" spans="1:5" s="21" customFormat="1" x14ac:dyDescent="0.25">
      <c r="A1298" s="46">
        <v>2017</v>
      </c>
      <c r="B1298" s="46">
        <v>8</v>
      </c>
      <c r="C1298" s="48" t="s">
        <v>67</v>
      </c>
      <c r="D1298" s="40">
        <v>273161</v>
      </c>
      <c r="E1298" s="46" t="s">
        <v>18</v>
      </c>
    </row>
    <row r="1299" spans="1:5" s="21" customFormat="1" x14ac:dyDescent="0.25">
      <c r="A1299" s="46">
        <v>2017</v>
      </c>
      <c r="B1299" s="46">
        <v>8</v>
      </c>
      <c r="C1299" s="48" t="s">
        <v>67</v>
      </c>
      <c r="D1299" s="40">
        <v>250468</v>
      </c>
      <c r="E1299" s="46" t="s">
        <v>34</v>
      </c>
    </row>
    <row r="1300" spans="1:5" s="21" customFormat="1" x14ac:dyDescent="0.25">
      <c r="A1300" s="46">
        <v>2017</v>
      </c>
      <c r="B1300" s="46">
        <v>8</v>
      </c>
      <c r="C1300" s="48" t="s">
        <v>67</v>
      </c>
      <c r="D1300" s="40">
        <v>22693</v>
      </c>
      <c r="E1300" s="46" t="s">
        <v>35</v>
      </c>
    </row>
    <row r="1301" spans="1:5" s="21" customFormat="1" x14ac:dyDescent="0.25">
      <c r="A1301" s="46">
        <v>2017</v>
      </c>
      <c r="B1301" s="46">
        <v>8</v>
      </c>
      <c r="C1301" s="48" t="s">
        <v>80</v>
      </c>
      <c r="D1301" s="40">
        <v>52953</v>
      </c>
      <c r="E1301" s="46" t="s">
        <v>18</v>
      </c>
    </row>
    <row r="1302" spans="1:5" s="21" customFormat="1" x14ac:dyDescent="0.25">
      <c r="A1302" s="46">
        <v>2017</v>
      </c>
      <c r="B1302" s="46">
        <v>8</v>
      </c>
      <c r="C1302" s="48" t="s">
        <v>80</v>
      </c>
      <c r="D1302" s="40">
        <v>52953</v>
      </c>
      <c r="E1302" s="46" t="s">
        <v>34</v>
      </c>
    </row>
    <row r="1303" spans="1:5" s="21" customFormat="1" x14ac:dyDescent="0.25">
      <c r="A1303" s="46">
        <v>2017</v>
      </c>
      <c r="B1303" s="46">
        <v>8</v>
      </c>
      <c r="C1303" s="48" t="s">
        <v>80</v>
      </c>
      <c r="D1303" s="40">
        <v>0</v>
      </c>
      <c r="E1303" s="46" t="s">
        <v>35</v>
      </c>
    </row>
    <row r="1304" spans="1:5" s="21" customFormat="1" x14ac:dyDescent="0.25">
      <c r="A1304" s="46">
        <v>2017</v>
      </c>
      <c r="B1304" s="46">
        <v>8</v>
      </c>
      <c r="C1304" s="48" t="s">
        <v>57</v>
      </c>
      <c r="D1304" s="40">
        <v>24670</v>
      </c>
      <c r="E1304" s="46" t="s">
        <v>18</v>
      </c>
    </row>
    <row r="1305" spans="1:5" s="21" customFormat="1" x14ac:dyDescent="0.25">
      <c r="A1305" s="46">
        <v>2017</v>
      </c>
      <c r="B1305" s="46">
        <v>8</v>
      </c>
      <c r="C1305" s="48" t="s">
        <v>57</v>
      </c>
      <c r="D1305" s="40">
        <v>24534</v>
      </c>
      <c r="E1305" s="46" t="s">
        <v>34</v>
      </c>
    </row>
    <row r="1306" spans="1:5" s="21" customFormat="1" x14ac:dyDescent="0.25">
      <c r="A1306" s="46">
        <v>2017</v>
      </c>
      <c r="B1306" s="46">
        <v>8</v>
      </c>
      <c r="C1306" s="48" t="s">
        <v>57</v>
      </c>
      <c r="D1306" s="40">
        <v>136</v>
      </c>
      <c r="E1306" s="46" t="s">
        <v>35</v>
      </c>
    </row>
    <row r="1307" spans="1:5" s="21" customFormat="1" x14ac:dyDescent="0.25">
      <c r="A1307" s="46">
        <v>2017</v>
      </c>
      <c r="B1307" s="46">
        <v>8</v>
      </c>
      <c r="C1307" s="48" t="s">
        <v>68</v>
      </c>
      <c r="D1307" s="40">
        <v>77623</v>
      </c>
      <c r="E1307" s="46" t="s">
        <v>18</v>
      </c>
    </row>
    <row r="1308" spans="1:5" s="21" customFormat="1" x14ac:dyDescent="0.25">
      <c r="A1308" s="46">
        <v>2017</v>
      </c>
      <c r="B1308" s="46">
        <v>8</v>
      </c>
      <c r="C1308" s="48" t="s">
        <v>68</v>
      </c>
      <c r="D1308" s="40">
        <v>77487</v>
      </c>
      <c r="E1308" s="46" t="s">
        <v>34</v>
      </c>
    </row>
    <row r="1309" spans="1:5" s="21" customFormat="1" x14ac:dyDescent="0.25">
      <c r="A1309" s="46">
        <v>2017</v>
      </c>
      <c r="B1309" s="46">
        <v>8</v>
      </c>
      <c r="C1309" s="48" t="s">
        <v>68</v>
      </c>
      <c r="D1309" s="40">
        <v>136</v>
      </c>
      <c r="E1309" s="46" t="s">
        <v>35</v>
      </c>
    </row>
    <row r="1310" spans="1:5" s="21" customFormat="1" x14ac:dyDescent="0.25">
      <c r="A1310" s="46">
        <v>2017</v>
      </c>
      <c r="B1310" s="46">
        <v>9</v>
      </c>
      <c r="C1310" s="42" t="s">
        <v>13</v>
      </c>
      <c r="D1310" s="40">
        <v>9869</v>
      </c>
      <c r="E1310" s="46" t="s">
        <v>18</v>
      </c>
    </row>
    <row r="1311" spans="1:5" s="21" customFormat="1" x14ac:dyDescent="0.25">
      <c r="A1311" s="46">
        <v>2017</v>
      </c>
      <c r="B1311" s="46">
        <v>9</v>
      </c>
      <c r="C1311" s="42" t="s">
        <v>13</v>
      </c>
      <c r="D1311" s="44">
        <v>6682</v>
      </c>
      <c r="E1311" s="46" t="s">
        <v>34</v>
      </c>
    </row>
    <row r="1312" spans="1:5" s="21" customFormat="1" x14ac:dyDescent="0.25">
      <c r="A1312" s="46">
        <v>2017</v>
      </c>
      <c r="B1312" s="46">
        <v>9</v>
      </c>
      <c r="C1312" s="42" t="s">
        <v>13</v>
      </c>
      <c r="D1312" s="40">
        <v>3187</v>
      </c>
      <c r="E1312" s="46" t="s">
        <v>35</v>
      </c>
    </row>
    <row r="1313" spans="1:5" s="21" customFormat="1" x14ac:dyDescent="0.25">
      <c r="A1313" s="46">
        <v>2017</v>
      </c>
      <c r="B1313" s="46">
        <v>9</v>
      </c>
      <c r="C1313" s="55" t="s">
        <v>83</v>
      </c>
      <c r="D1313" s="40">
        <v>2361</v>
      </c>
      <c r="E1313" s="46" t="s">
        <v>18</v>
      </c>
    </row>
    <row r="1314" spans="1:5" s="21" customFormat="1" x14ac:dyDescent="0.25">
      <c r="A1314" s="46">
        <v>2017</v>
      </c>
      <c r="B1314" s="46">
        <v>9</v>
      </c>
      <c r="C1314" s="55" t="s">
        <v>83</v>
      </c>
      <c r="D1314" s="44">
        <v>498</v>
      </c>
      <c r="E1314" s="46" t="s">
        <v>34</v>
      </c>
    </row>
    <row r="1315" spans="1:5" s="21" customFormat="1" x14ac:dyDescent="0.25">
      <c r="A1315" s="46">
        <v>2017</v>
      </c>
      <c r="B1315" s="46">
        <v>9</v>
      </c>
      <c r="C1315" s="55" t="s">
        <v>83</v>
      </c>
      <c r="D1315" s="40">
        <v>1863</v>
      </c>
      <c r="E1315" s="46" t="s">
        <v>35</v>
      </c>
    </row>
    <row r="1316" spans="1:5" s="21" customFormat="1" x14ac:dyDescent="0.25">
      <c r="A1316" s="46">
        <v>2017</v>
      </c>
      <c r="B1316" s="46">
        <v>9</v>
      </c>
      <c r="C1316" s="48" t="s">
        <v>36</v>
      </c>
      <c r="D1316" s="40">
        <v>2242</v>
      </c>
      <c r="E1316" s="46" t="s">
        <v>18</v>
      </c>
    </row>
    <row r="1317" spans="1:5" s="21" customFormat="1" x14ac:dyDescent="0.25">
      <c r="A1317" s="46">
        <v>2017</v>
      </c>
      <c r="B1317" s="46">
        <v>9</v>
      </c>
      <c r="C1317" s="48" t="s">
        <v>36</v>
      </c>
      <c r="D1317" s="40">
        <v>1416</v>
      </c>
      <c r="E1317" s="46" t="s">
        <v>34</v>
      </c>
    </row>
    <row r="1318" spans="1:5" s="21" customFormat="1" x14ac:dyDescent="0.25">
      <c r="A1318" s="46">
        <v>2017</v>
      </c>
      <c r="B1318" s="46">
        <v>9</v>
      </c>
      <c r="C1318" s="48" t="s">
        <v>36</v>
      </c>
      <c r="D1318" s="40">
        <v>826</v>
      </c>
      <c r="E1318" s="46" t="s">
        <v>35</v>
      </c>
    </row>
    <row r="1319" spans="1:5" s="21" customFormat="1" x14ac:dyDescent="0.25">
      <c r="A1319" s="46">
        <v>2017</v>
      </c>
      <c r="B1319" s="46">
        <v>9</v>
      </c>
      <c r="C1319" s="48" t="s">
        <v>4</v>
      </c>
      <c r="D1319" s="40">
        <v>8473</v>
      </c>
      <c r="E1319" s="46" t="s">
        <v>18</v>
      </c>
    </row>
    <row r="1320" spans="1:5" s="21" customFormat="1" x14ac:dyDescent="0.25">
      <c r="A1320" s="46">
        <v>2017</v>
      </c>
      <c r="B1320" s="46">
        <v>9</v>
      </c>
      <c r="C1320" s="48" t="s">
        <v>4</v>
      </c>
      <c r="D1320" s="40">
        <v>7759</v>
      </c>
      <c r="E1320" s="46" t="s">
        <v>34</v>
      </c>
    </row>
    <row r="1321" spans="1:5" s="21" customFormat="1" x14ac:dyDescent="0.25">
      <c r="A1321" s="46">
        <v>2017</v>
      </c>
      <c r="B1321" s="46">
        <v>9</v>
      </c>
      <c r="C1321" s="48" t="s">
        <v>4</v>
      </c>
      <c r="D1321" s="40">
        <v>714</v>
      </c>
      <c r="E1321" s="46" t="s">
        <v>35</v>
      </c>
    </row>
    <row r="1322" spans="1:5" s="21" customFormat="1" x14ac:dyDescent="0.25">
      <c r="A1322" s="46">
        <v>2017</v>
      </c>
      <c r="B1322" s="46">
        <v>9</v>
      </c>
      <c r="C1322" s="48" t="s">
        <v>66</v>
      </c>
      <c r="D1322" s="40">
        <v>6090</v>
      </c>
      <c r="E1322" s="46" t="s">
        <v>18</v>
      </c>
    </row>
    <row r="1323" spans="1:5" s="21" customFormat="1" x14ac:dyDescent="0.25">
      <c r="A1323" s="46">
        <v>2017</v>
      </c>
      <c r="B1323" s="46">
        <v>9</v>
      </c>
      <c r="C1323" s="48" t="s">
        <v>66</v>
      </c>
      <c r="D1323" s="40">
        <v>6006</v>
      </c>
      <c r="E1323" s="46" t="s">
        <v>34</v>
      </c>
    </row>
    <row r="1324" spans="1:5" s="21" customFormat="1" x14ac:dyDescent="0.25">
      <c r="A1324" s="46">
        <v>2017</v>
      </c>
      <c r="B1324" s="46">
        <v>9</v>
      </c>
      <c r="C1324" s="48" t="s">
        <v>66</v>
      </c>
      <c r="D1324" s="40">
        <v>84</v>
      </c>
      <c r="E1324" s="46" t="s">
        <v>35</v>
      </c>
    </row>
    <row r="1325" spans="1:5" s="21" customFormat="1" x14ac:dyDescent="0.25">
      <c r="A1325" s="46">
        <v>2017</v>
      </c>
      <c r="B1325" s="46">
        <v>9</v>
      </c>
      <c r="C1325" s="48" t="s">
        <v>76</v>
      </c>
      <c r="D1325" s="40">
        <v>20971</v>
      </c>
      <c r="E1325" s="46" t="s">
        <v>18</v>
      </c>
    </row>
    <row r="1326" spans="1:5" s="21" customFormat="1" x14ac:dyDescent="0.25">
      <c r="A1326" s="46">
        <v>2017</v>
      </c>
      <c r="B1326" s="46">
        <v>9</v>
      </c>
      <c r="C1326" s="48" t="s">
        <v>76</v>
      </c>
      <c r="D1326" s="40">
        <v>20931</v>
      </c>
      <c r="E1326" s="46" t="s">
        <v>34</v>
      </c>
    </row>
    <row r="1327" spans="1:5" s="21" customFormat="1" x14ac:dyDescent="0.25">
      <c r="A1327" s="46">
        <v>2017</v>
      </c>
      <c r="B1327" s="46">
        <v>9</v>
      </c>
      <c r="C1327" s="48" t="s">
        <v>76</v>
      </c>
      <c r="D1327" s="40">
        <v>40</v>
      </c>
      <c r="E1327" s="46" t="s">
        <v>35</v>
      </c>
    </row>
    <row r="1328" spans="1:5" s="21" customFormat="1" x14ac:dyDescent="0.25">
      <c r="A1328" s="46">
        <v>2017</v>
      </c>
      <c r="B1328" s="46">
        <v>9</v>
      </c>
      <c r="C1328" s="48" t="s">
        <v>84</v>
      </c>
      <c r="D1328" s="40">
        <v>9496</v>
      </c>
      <c r="E1328" s="46" t="s">
        <v>18</v>
      </c>
    </row>
    <row r="1329" spans="1:5" s="21" customFormat="1" x14ac:dyDescent="0.25">
      <c r="A1329" s="46">
        <v>2017</v>
      </c>
      <c r="B1329" s="46">
        <v>9</v>
      </c>
      <c r="C1329" s="48" t="s">
        <v>84</v>
      </c>
      <c r="D1329" s="40">
        <v>9023</v>
      </c>
      <c r="E1329" s="46" t="s">
        <v>34</v>
      </c>
    </row>
    <row r="1330" spans="1:5" s="21" customFormat="1" x14ac:dyDescent="0.25">
      <c r="A1330" s="46">
        <v>2017</v>
      </c>
      <c r="B1330" s="46">
        <v>9</v>
      </c>
      <c r="C1330" s="48" t="s">
        <v>84</v>
      </c>
      <c r="D1330" s="40">
        <v>473</v>
      </c>
      <c r="E1330" s="46" t="s">
        <v>35</v>
      </c>
    </row>
    <row r="1331" spans="1:5" s="21" customFormat="1" x14ac:dyDescent="0.25">
      <c r="A1331" s="46">
        <v>2017</v>
      </c>
      <c r="B1331" s="46">
        <v>9</v>
      </c>
      <c r="C1331" s="48" t="s">
        <v>16</v>
      </c>
      <c r="D1331" s="40">
        <v>253363</v>
      </c>
      <c r="E1331" s="46" t="s">
        <v>18</v>
      </c>
    </row>
    <row r="1332" spans="1:5" s="21" customFormat="1" x14ac:dyDescent="0.25">
      <c r="A1332" s="46">
        <v>2017</v>
      </c>
      <c r="B1332" s="46">
        <v>9</v>
      </c>
      <c r="C1332" s="48" t="s">
        <v>16</v>
      </c>
      <c r="D1332" s="40">
        <v>227215</v>
      </c>
      <c r="E1332" s="46" t="s">
        <v>34</v>
      </c>
    </row>
    <row r="1333" spans="1:5" s="21" customFormat="1" x14ac:dyDescent="0.25">
      <c r="A1333" s="46">
        <v>2017</v>
      </c>
      <c r="B1333" s="46">
        <v>9</v>
      </c>
      <c r="C1333" s="48" t="s">
        <v>16</v>
      </c>
      <c r="D1333" s="40">
        <v>26148</v>
      </c>
      <c r="E1333" s="46" t="s">
        <v>35</v>
      </c>
    </row>
    <row r="1334" spans="1:5" s="21" customFormat="1" x14ac:dyDescent="0.25">
      <c r="A1334" s="46">
        <v>2017</v>
      </c>
      <c r="B1334" s="46">
        <v>9</v>
      </c>
      <c r="C1334" s="48" t="s">
        <v>67</v>
      </c>
      <c r="D1334" s="40">
        <v>274334</v>
      </c>
      <c r="E1334" s="46" t="s">
        <v>18</v>
      </c>
    </row>
    <row r="1335" spans="1:5" s="21" customFormat="1" x14ac:dyDescent="0.25">
      <c r="A1335" s="46">
        <v>2017</v>
      </c>
      <c r="B1335" s="46">
        <v>9</v>
      </c>
      <c r="C1335" s="48" t="s">
        <v>67</v>
      </c>
      <c r="D1335" s="40">
        <v>248146</v>
      </c>
      <c r="E1335" s="46" t="s">
        <v>34</v>
      </c>
    </row>
    <row r="1336" spans="1:5" s="21" customFormat="1" x14ac:dyDescent="0.25">
      <c r="A1336" s="46">
        <v>2017</v>
      </c>
      <c r="B1336" s="46">
        <v>9</v>
      </c>
      <c r="C1336" s="48" t="s">
        <v>67</v>
      </c>
      <c r="D1336" s="40">
        <v>26188</v>
      </c>
      <c r="E1336" s="46" t="s">
        <v>35</v>
      </c>
    </row>
    <row r="1337" spans="1:5" s="21" customFormat="1" x14ac:dyDescent="0.25">
      <c r="A1337" s="46">
        <v>2017</v>
      </c>
      <c r="B1337" s="46">
        <v>9</v>
      </c>
      <c r="C1337" s="48" t="s">
        <v>80</v>
      </c>
      <c r="D1337" s="40">
        <v>52763</v>
      </c>
      <c r="E1337" s="46" t="s">
        <v>18</v>
      </c>
    </row>
    <row r="1338" spans="1:5" s="21" customFormat="1" x14ac:dyDescent="0.25">
      <c r="A1338" s="46">
        <v>2017</v>
      </c>
      <c r="B1338" s="46">
        <v>9</v>
      </c>
      <c r="C1338" s="48" t="s">
        <v>80</v>
      </c>
      <c r="D1338" s="40">
        <v>52763</v>
      </c>
      <c r="E1338" s="46" t="s">
        <v>34</v>
      </c>
    </row>
    <row r="1339" spans="1:5" s="21" customFormat="1" x14ac:dyDescent="0.25">
      <c r="A1339" s="46">
        <v>2017</v>
      </c>
      <c r="B1339" s="46">
        <v>9</v>
      </c>
      <c r="C1339" s="48" t="s">
        <v>80</v>
      </c>
      <c r="D1339" s="40">
        <v>0</v>
      </c>
      <c r="E1339" s="46" t="s">
        <v>35</v>
      </c>
    </row>
    <row r="1340" spans="1:5" s="21" customFormat="1" x14ac:dyDescent="0.25">
      <c r="A1340" s="46">
        <v>2017</v>
      </c>
      <c r="B1340" s="46">
        <v>9</v>
      </c>
      <c r="C1340" s="48" t="s">
        <v>57</v>
      </c>
      <c r="D1340" s="40">
        <v>22580</v>
      </c>
      <c r="E1340" s="46" t="s">
        <v>18</v>
      </c>
    </row>
    <row r="1341" spans="1:5" s="21" customFormat="1" x14ac:dyDescent="0.25">
      <c r="A1341" s="46">
        <v>2017</v>
      </c>
      <c r="B1341" s="46">
        <v>9</v>
      </c>
      <c r="C1341" s="48" t="s">
        <v>57</v>
      </c>
      <c r="D1341" s="40">
        <v>22410</v>
      </c>
      <c r="E1341" s="46" t="s">
        <v>34</v>
      </c>
    </row>
    <row r="1342" spans="1:5" s="21" customFormat="1" x14ac:dyDescent="0.25">
      <c r="A1342" s="46">
        <v>2017</v>
      </c>
      <c r="B1342" s="46">
        <v>9</v>
      </c>
      <c r="C1342" s="48" t="s">
        <v>57</v>
      </c>
      <c r="D1342" s="40">
        <v>170</v>
      </c>
      <c r="E1342" s="46" t="s">
        <v>35</v>
      </c>
    </row>
    <row r="1343" spans="1:5" s="21" customFormat="1" x14ac:dyDescent="0.25">
      <c r="A1343" s="46">
        <v>2017</v>
      </c>
      <c r="B1343" s="46">
        <v>9</v>
      </c>
      <c r="C1343" s="48" t="s">
        <v>68</v>
      </c>
      <c r="D1343" s="40">
        <v>75343</v>
      </c>
      <c r="E1343" s="46" t="s">
        <v>18</v>
      </c>
    </row>
    <row r="1344" spans="1:5" s="21" customFormat="1" x14ac:dyDescent="0.25">
      <c r="A1344" s="46">
        <v>2017</v>
      </c>
      <c r="B1344" s="46">
        <v>9</v>
      </c>
      <c r="C1344" s="48" t="s">
        <v>68</v>
      </c>
      <c r="D1344" s="40">
        <v>75173</v>
      </c>
      <c r="E1344" s="46" t="s">
        <v>34</v>
      </c>
    </row>
    <row r="1345" spans="1:5" s="21" customFormat="1" x14ac:dyDescent="0.25">
      <c r="A1345" s="46">
        <v>2017</v>
      </c>
      <c r="B1345" s="46">
        <v>9</v>
      </c>
      <c r="C1345" s="48" t="s">
        <v>68</v>
      </c>
      <c r="D1345" s="40">
        <v>170</v>
      </c>
      <c r="E1345" s="46" t="s">
        <v>35</v>
      </c>
    </row>
    <row r="1346" spans="1:5" s="21" customFormat="1" x14ac:dyDescent="0.25">
      <c r="A1346" s="46">
        <v>2017</v>
      </c>
      <c r="B1346" s="46">
        <v>10</v>
      </c>
      <c r="C1346" s="42" t="s">
        <v>13</v>
      </c>
      <c r="D1346" s="40">
        <v>12506</v>
      </c>
      <c r="E1346" s="46" t="s">
        <v>18</v>
      </c>
    </row>
    <row r="1347" spans="1:5" s="21" customFormat="1" x14ac:dyDescent="0.25">
      <c r="A1347" s="46">
        <v>2017</v>
      </c>
      <c r="B1347" s="46">
        <v>10</v>
      </c>
      <c r="C1347" s="42" t="s">
        <v>13</v>
      </c>
      <c r="D1347" s="44">
        <v>8900</v>
      </c>
      <c r="E1347" s="46" t="s">
        <v>34</v>
      </c>
    </row>
    <row r="1348" spans="1:5" s="21" customFormat="1" x14ac:dyDescent="0.25">
      <c r="A1348" s="46">
        <v>2017</v>
      </c>
      <c r="B1348" s="46">
        <v>10</v>
      </c>
      <c r="C1348" s="42" t="s">
        <v>13</v>
      </c>
      <c r="D1348" s="40">
        <v>3606</v>
      </c>
      <c r="E1348" s="46" t="s">
        <v>35</v>
      </c>
    </row>
    <row r="1349" spans="1:5" s="21" customFormat="1" x14ac:dyDescent="0.25">
      <c r="A1349" s="46">
        <v>2017</v>
      </c>
      <c r="B1349" s="46">
        <v>10</v>
      </c>
      <c r="C1349" s="55" t="s">
        <v>83</v>
      </c>
      <c r="D1349" s="40">
        <v>1714</v>
      </c>
      <c r="E1349" s="46" t="s">
        <v>18</v>
      </c>
    </row>
    <row r="1350" spans="1:5" s="21" customFormat="1" x14ac:dyDescent="0.25">
      <c r="A1350" s="46">
        <v>2017</v>
      </c>
      <c r="B1350" s="46">
        <v>10</v>
      </c>
      <c r="C1350" s="55" t="s">
        <v>83</v>
      </c>
      <c r="D1350" s="44">
        <v>609</v>
      </c>
      <c r="E1350" s="46" t="s">
        <v>34</v>
      </c>
    </row>
    <row r="1351" spans="1:5" s="21" customFormat="1" x14ac:dyDescent="0.25">
      <c r="A1351" s="46">
        <v>2017</v>
      </c>
      <c r="B1351" s="46">
        <v>10</v>
      </c>
      <c r="C1351" s="55" t="s">
        <v>83</v>
      </c>
      <c r="D1351" s="40">
        <v>1105</v>
      </c>
      <c r="E1351" s="46" t="s">
        <v>35</v>
      </c>
    </row>
    <row r="1352" spans="1:5" s="21" customFormat="1" x14ac:dyDescent="0.25">
      <c r="A1352" s="46">
        <v>2017</v>
      </c>
      <c r="B1352" s="46">
        <v>10</v>
      </c>
      <c r="C1352" s="48" t="s">
        <v>36</v>
      </c>
      <c r="D1352" s="40">
        <v>2800</v>
      </c>
      <c r="E1352" s="46" t="s">
        <v>18</v>
      </c>
    </row>
    <row r="1353" spans="1:5" s="21" customFormat="1" x14ac:dyDescent="0.25">
      <c r="A1353" s="46">
        <v>2017</v>
      </c>
      <c r="B1353" s="46">
        <v>10</v>
      </c>
      <c r="C1353" s="48" t="s">
        <v>36</v>
      </c>
      <c r="D1353" s="40">
        <v>2196</v>
      </c>
      <c r="E1353" s="46" t="s">
        <v>34</v>
      </c>
    </row>
    <row r="1354" spans="1:5" s="21" customFormat="1" x14ac:dyDescent="0.25">
      <c r="A1354" s="46">
        <v>2017</v>
      </c>
      <c r="B1354" s="46">
        <v>10</v>
      </c>
      <c r="C1354" s="48" t="s">
        <v>36</v>
      </c>
      <c r="D1354" s="40">
        <v>604</v>
      </c>
      <c r="E1354" s="46" t="s">
        <v>35</v>
      </c>
    </row>
    <row r="1355" spans="1:5" s="21" customFormat="1" x14ac:dyDescent="0.25">
      <c r="A1355" s="46">
        <v>2017</v>
      </c>
      <c r="B1355" s="46">
        <v>10</v>
      </c>
      <c r="C1355" s="48" t="s">
        <v>4</v>
      </c>
      <c r="D1355" s="40">
        <v>9284</v>
      </c>
      <c r="E1355" s="46" t="s">
        <v>18</v>
      </c>
    </row>
    <row r="1356" spans="1:5" s="21" customFormat="1" x14ac:dyDescent="0.25">
      <c r="A1356" s="46">
        <v>2017</v>
      </c>
      <c r="B1356" s="46">
        <v>10</v>
      </c>
      <c r="C1356" s="48" t="s">
        <v>4</v>
      </c>
      <c r="D1356" s="40">
        <v>8445</v>
      </c>
      <c r="E1356" s="46" t="s">
        <v>34</v>
      </c>
    </row>
    <row r="1357" spans="1:5" s="21" customFormat="1" x14ac:dyDescent="0.25">
      <c r="A1357" s="46">
        <v>2017</v>
      </c>
      <c r="B1357" s="46">
        <v>10</v>
      </c>
      <c r="C1357" s="48" t="s">
        <v>4</v>
      </c>
      <c r="D1357" s="40">
        <v>839</v>
      </c>
      <c r="E1357" s="46" t="s">
        <v>35</v>
      </c>
    </row>
    <row r="1358" spans="1:5" s="21" customFormat="1" x14ac:dyDescent="0.25">
      <c r="A1358" s="46">
        <v>2017</v>
      </c>
      <c r="B1358" s="46">
        <v>10</v>
      </c>
      <c r="C1358" s="48" t="s">
        <v>66</v>
      </c>
      <c r="D1358" s="40">
        <v>5686</v>
      </c>
      <c r="E1358" s="46" t="s">
        <v>18</v>
      </c>
    </row>
    <row r="1359" spans="1:5" s="21" customFormat="1" x14ac:dyDescent="0.25">
      <c r="A1359" s="46">
        <v>2017</v>
      </c>
      <c r="B1359" s="46">
        <v>10</v>
      </c>
      <c r="C1359" s="48" t="s">
        <v>66</v>
      </c>
      <c r="D1359" s="40">
        <v>5488</v>
      </c>
      <c r="E1359" s="46" t="s">
        <v>34</v>
      </c>
    </row>
    <row r="1360" spans="1:5" s="21" customFormat="1" x14ac:dyDescent="0.25">
      <c r="A1360" s="46">
        <v>2017</v>
      </c>
      <c r="B1360" s="46">
        <v>10</v>
      </c>
      <c r="C1360" s="48" t="s">
        <v>66</v>
      </c>
      <c r="D1360" s="40">
        <v>198</v>
      </c>
      <c r="E1360" s="46" t="s">
        <v>35</v>
      </c>
    </row>
    <row r="1361" spans="1:5" s="21" customFormat="1" x14ac:dyDescent="0.25">
      <c r="A1361" s="46">
        <v>2017</v>
      </c>
      <c r="B1361" s="46">
        <v>10</v>
      </c>
      <c r="C1361" s="48" t="s">
        <v>76</v>
      </c>
      <c r="D1361" s="40">
        <v>21214</v>
      </c>
      <c r="E1361" s="46" t="s">
        <v>18</v>
      </c>
    </row>
    <row r="1362" spans="1:5" s="21" customFormat="1" x14ac:dyDescent="0.25">
      <c r="A1362" s="46">
        <v>2017</v>
      </c>
      <c r="B1362" s="46">
        <v>10</v>
      </c>
      <c r="C1362" s="48" t="s">
        <v>76</v>
      </c>
      <c r="D1362" s="40">
        <v>21151</v>
      </c>
      <c r="E1362" s="46" t="s">
        <v>34</v>
      </c>
    </row>
    <row r="1363" spans="1:5" s="21" customFormat="1" x14ac:dyDescent="0.25">
      <c r="A1363" s="46">
        <v>2017</v>
      </c>
      <c r="B1363" s="46">
        <v>10</v>
      </c>
      <c r="C1363" s="48" t="s">
        <v>76</v>
      </c>
      <c r="D1363" s="40">
        <v>63</v>
      </c>
      <c r="E1363" s="46" t="s">
        <v>35</v>
      </c>
    </row>
    <row r="1364" spans="1:5" s="21" customFormat="1" x14ac:dyDescent="0.25">
      <c r="A1364" s="46">
        <v>2017</v>
      </c>
      <c r="B1364" s="46">
        <v>10</v>
      </c>
      <c r="C1364" s="48" t="s">
        <v>84</v>
      </c>
      <c r="D1364" s="40">
        <v>9514</v>
      </c>
      <c r="E1364" s="46" t="s">
        <v>18</v>
      </c>
    </row>
    <row r="1365" spans="1:5" s="21" customFormat="1" x14ac:dyDescent="0.25">
      <c r="A1365" s="46">
        <v>2017</v>
      </c>
      <c r="B1365" s="46">
        <v>10</v>
      </c>
      <c r="C1365" s="48" t="s">
        <v>84</v>
      </c>
      <c r="D1365" s="40">
        <v>8869</v>
      </c>
      <c r="E1365" s="46" t="s">
        <v>34</v>
      </c>
    </row>
    <row r="1366" spans="1:5" s="21" customFormat="1" x14ac:dyDescent="0.25">
      <c r="A1366" s="46">
        <v>2017</v>
      </c>
      <c r="B1366" s="46">
        <v>10</v>
      </c>
      <c r="C1366" s="48" t="s">
        <v>84</v>
      </c>
      <c r="D1366" s="40">
        <v>645</v>
      </c>
      <c r="E1366" s="46" t="s">
        <v>35</v>
      </c>
    </row>
    <row r="1367" spans="1:5" s="21" customFormat="1" x14ac:dyDescent="0.25">
      <c r="A1367" s="46">
        <v>2017</v>
      </c>
      <c r="B1367" s="46">
        <v>10</v>
      </c>
      <c r="C1367" s="48" t="s">
        <v>16</v>
      </c>
      <c r="D1367" s="40">
        <v>251827</v>
      </c>
      <c r="E1367" s="46" t="s">
        <v>18</v>
      </c>
    </row>
    <row r="1368" spans="1:5" s="21" customFormat="1" x14ac:dyDescent="0.25">
      <c r="A1368" s="46">
        <v>2017</v>
      </c>
      <c r="B1368" s="46">
        <v>10</v>
      </c>
      <c r="C1368" s="48" t="s">
        <v>16</v>
      </c>
      <c r="D1368" s="40">
        <v>222665</v>
      </c>
      <c r="E1368" s="46" t="s">
        <v>34</v>
      </c>
    </row>
    <row r="1369" spans="1:5" s="21" customFormat="1" x14ac:dyDescent="0.25">
      <c r="A1369" s="46">
        <v>2017</v>
      </c>
      <c r="B1369" s="46">
        <v>10</v>
      </c>
      <c r="C1369" s="48" t="s">
        <v>16</v>
      </c>
      <c r="D1369" s="40">
        <v>29162</v>
      </c>
      <c r="E1369" s="46" t="s">
        <v>35</v>
      </c>
    </row>
    <row r="1370" spans="1:5" s="21" customFormat="1" x14ac:dyDescent="0.25">
      <c r="A1370" s="46">
        <v>2017</v>
      </c>
      <c r="B1370" s="46">
        <v>10</v>
      </c>
      <c r="C1370" s="48" t="s">
        <v>67</v>
      </c>
      <c r="D1370" s="40">
        <v>273041</v>
      </c>
      <c r="E1370" s="46" t="s">
        <v>18</v>
      </c>
    </row>
    <row r="1371" spans="1:5" s="21" customFormat="1" x14ac:dyDescent="0.25">
      <c r="A1371" s="46">
        <v>2017</v>
      </c>
      <c r="B1371" s="46">
        <v>10</v>
      </c>
      <c r="C1371" s="48" t="s">
        <v>67</v>
      </c>
      <c r="D1371" s="40">
        <v>243816</v>
      </c>
      <c r="E1371" s="46" t="s">
        <v>34</v>
      </c>
    </row>
    <row r="1372" spans="1:5" s="21" customFormat="1" x14ac:dyDescent="0.25">
      <c r="A1372" s="46">
        <v>2017</v>
      </c>
      <c r="B1372" s="46">
        <v>10</v>
      </c>
      <c r="C1372" s="48" t="s">
        <v>67</v>
      </c>
      <c r="D1372" s="40">
        <v>29225</v>
      </c>
      <c r="E1372" s="46" t="s">
        <v>35</v>
      </c>
    </row>
    <row r="1373" spans="1:5" s="21" customFormat="1" x14ac:dyDescent="0.25">
      <c r="A1373" s="46">
        <v>2017</v>
      </c>
      <c r="B1373" s="46">
        <v>10</v>
      </c>
      <c r="C1373" s="48" t="s">
        <v>80</v>
      </c>
      <c r="D1373" s="40">
        <v>56819</v>
      </c>
      <c r="E1373" s="46" t="s">
        <v>18</v>
      </c>
    </row>
    <row r="1374" spans="1:5" s="21" customFormat="1" x14ac:dyDescent="0.25">
      <c r="A1374" s="46">
        <v>2017</v>
      </c>
      <c r="B1374" s="46">
        <v>10</v>
      </c>
      <c r="C1374" s="48" t="s">
        <v>80</v>
      </c>
      <c r="D1374" s="40">
        <v>56819</v>
      </c>
      <c r="E1374" s="46" t="s">
        <v>34</v>
      </c>
    </row>
    <row r="1375" spans="1:5" s="21" customFormat="1" x14ac:dyDescent="0.25">
      <c r="A1375" s="46">
        <v>2017</v>
      </c>
      <c r="B1375" s="46">
        <v>10</v>
      </c>
      <c r="C1375" s="48" t="s">
        <v>80</v>
      </c>
      <c r="D1375" s="40">
        <v>0</v>
      </c>
      <c r="E1375" s="46" t="s">
        <v>35</v>
      </c>
    </row>
    <row r="1376" spans="1:5" s="21" customFormat="1" x14ac:dyDescent="0.25">
      <c r="A1376" s="46">
        <v>2017</v>
      </c>
      <c r="B1376" s="46">
        <v>10</v>
      </c>
      <c r="C1376" s="48" t="s">
        <v>57</v>
      </c>
      <c r="D1376" s="40">
        <v>18625</v>
      </c>
      <c r="E1376" s="46" t="s">
        <v>18</v>
      </c>
    </row>
    <row r="1377" spans="1:5" s="21" customFormat="1" x14ac:dyDescent="0.25">
      <c r="A1377" s="46">
        <v>2017</v>
      </c>
      <c r="B1377" s="46">
        <v>10</v>
      </c>
      <c r="C1377" s="48" t="s">
        <v>57</v>
      </c>
      <c r="D1377" s="40">
        <v>18394</v>
      </c>
      <c r="E1377" s="46" t="s">
        <v>34</v>
      </c>
    </row>
    <row r="1378" spans="1:5" s="21" customFormat="1" x14ac:dyDescent="0.25">
      <c r="A1378" s="46">
        <v>2017</v>
      </c>
      <c r="B1378" s="46">
        <v>10</v>
      </c>
      <c r="C1378" s="48" t="s">
        <v>57</v>
      </c>
      <c r="D1378" s="40">
        <v>231</v>
      </c>
      <c r="E1378" s="46" t="s">
        <v>35</v>
      </c>
    </row>
    <row r="1379" spans="1:5" s="21" customFormat="1" x14ac:dyDescent="0.25">
      <c r="A1379" s="46">
        <v>2017</v>
      </c>
      <c r="B1379" s="46">
        <v>10</v>
      </c>
      <c r="C1379" s="48" t="s">
        <v>68</v>
      </c>
      <c r="D1379" s="40">
        <v>75444</v>
      </c>
      <c r="E1379" s="46" t="s">
        <v>18</v>
      </c>
    </row>
    <row r="1380" spans="1:5" s="21" customFormat="1" x14ac:dyDescent="0.25">
      <c r="A1380" s="46">
        <v>2017</v>
      </c>
      <c r="B1380" s="46">
        <v>10</v>
      </c>
      <c r="C1380" s="48" t="s">
        <v>68</v>
      </c>
      <c r="D1380" s="40">
        <v>75213</v>
      </c>
      <c r="E1380" s="46" t="s">
        <v>34</v>
      </c>
    </row>
    <row r="1381" spans="1:5" s="21" customFormat="1" x14ac:dyDescent="0.25">
      <c r="A1381" s="46">
        <v>2017</v>
      </c>
      <c r="B1381" s="46">
        <v>10</v>
      </c>
      <c r="C1381" s="48" t="s">
        <v>68</v>
      </c>
      <c r="D1381" s="40">
        <v>231</v>
      </c>
      <c r="E1381" s="46" t="s">
        <v>35</v>
      </c>
    </row>
    <row r="1382" spans="1:5" s="21" customFormat="1" x14ac:dyDescent="0.25">
      <c r="A1382" s="46">
        <v>2017</v>
      </c>
      <c r="B1382" s="46">
        <v>11</v>
      </c>
      <c r="C1382" s="42" t="s">
        <v>13</v>
      </c>
      <c r="D1382" s="40">
        <v>9216</v>
      </c>
      <c r="E1382" s="46" t="s">
        <v>18</v>
      </c>
    </row>
    <row r="1383" spans="1:5" s="21" customFormat="1" x14ac:dyDescent="0.25">
      <c r="A1383" s="46">
        <v>2017</v>
      </c>
      <c r="B1383" s="46">
        <v>11</v>
      </c>
      <c r="C1383" s="42" t="s">
        <v>13</v>
      </c>
      <c r="D1383" s="44">
        <v>5897</v>
      </c>
      <c r="E1383" s="46" t="s">
        <v>34</v>
      </c>
    </row>
    <row r="1384" spans="1:5" s="21" customFormat="1" x14ac:dyDescent="0.25">
      <c r="A1384" s="46">
        <v>2017</v>
      </c>
      <c r="B1384" s="46">
        <v>11</v>
      </c>
      <c r="C1384" s="42" t="s">
        <v>13</v>
      </c>
      <c r="D1384" s="40">
        <v>3319</v>
      </c>
      <c r="E1384" s="46" t="s">
        <v>35</v>
      </c>
    </row>
    <row r="1385" spans="1:5" s="21" customFormat="1" x14ac:dyDescent="0.25">
      <c r="A1385" s="46">
        <v>2017</v>
      </c>
      <c r="B1385" s="46">
        <v>11</v>
      </c>
      <c r="C1385" s="55" t="s">
        <v>83</v>
      </c>
      <c r="D1385" s="40">
        <v>2055</v>
      </c>
      <c r="E1385" s="46" t="s">
        <v>18</v>
      </c>
    </row>
    <row r="1386" spans="1:5" s="21" customFormat="1" x14ac:dyDescent="0.25">
      <c r="A1386" s="46">
        <v>2017</v>
      </c>
      <c r="B1386" s="46">
        <v>11</v>
      </c>
      <c r="C1386" s="55" t="s">
        <v>83</v>
      </c>
      <c r="D1386" s="44">
        <v>522</v>
      </c>
      <c r="E1386" s="46" t="s">
        <v>34</v>
      </c>
    </row>
    <row r="1387" spans="1:5" s="21" customFormat="1" x14ac:dyDescent="0.25">
      <c r="A1387" s="46">
        <v>2017</v>
      </c>
      <c r="B1387" s="46">
        <v>11</v>
      </c>
      <c r="C1387" s="55" t="s">
        <v>83</v>
      </c>
      <c r="D1387" s="40">
        <v>1533</v>
      </c>
      <c r="E1387" s="46" t="s">
        <v>35</v>
      </c>
    </row>
    <row r="1388" spans="1:5" s="21" customFormat="1" x14ac:dyDescent="0.25">
      <c r="A1388" s="46">
        <v>2017</v>
      </c>
      <c r="B1388" s="46">
        <v>11</v>
      </c>
      <c r="C1388" s="48" t="s">
        <v>36</v>
      </c>
      <c r="D1388" s="40">
        <v>2491</v>
      </c>
      <c r="E1388" s="46" t="s">
        <v>18</v>
      </c>
    </row>
    <row r="1389" spans="1:5" s="21" customFormat="1" x14ac:dyDescent="0.25">
      <c r="A1389" s="46">
        <v>2017</v>
      </c>
      <c r="B1389" s="46">
        <v>11</v>
      </c>
      <c r="C1389" s="48" t="s">
        <v>36</v>
      </c>
      <c r="D1389" s="40">
        <v>1670</v>
      </c>
      <c r="E1389" s="46" t="s">
        <v>34</v>
      </c>
    </row>
    <row r="1390" spans="1:5" s="21" customFormat="1" x14ac:dyDescent="0.25">
      <c r="A1390" s="46">
        <v>2017</v>
      </c>
      <c r="B1390" s="46">
        <v>11</v>
      </c>
      <c r="C1390" s="48" t="s">
        <v>36</v>
      </c>
      <c r="D1390" s="40">
        <v>821</v>
      </c>
      <c r="E1390" s="46" t="s">
        <v>35</v>
      </c>
    </row>
    <row r="1391" spans="1:5" s="21" customFormat="1" x14ac:dyDescent="0.25">
      <c r="A1391" s="46">
        <v>2017</v>
      </c>
      <c r="B1391" s="46">
        <v>11</v>
      </c>
      <c r="C1391" s="48" t="s">
        <v>4</v>
      </c>
      <c r="D1391" s="40">
        <v>9505</v>
      </c>
      <c r="E1391" s="46" t="s">
        <v>18</v>
      </c>
    </row>
    <row r="1392" spans="1:5" s="21" customFormat="1" x14ac:dyDescent="0.25">
      <c r="A1392" s="46">
        <v>2017</v>
      </c>
      <c r="B1392" s="46">
        <v>11</v>
      </c>
      <c r="C1392" s="48" t="s">
        <v>4</v>
      </c>
      <c r="D1392" s="40">
        <v>9190</v>
      </c>
      <c r="E1392" s="46" t="s">
        <v>34</v>
      </c>
    </row>
    <row r="1393" spans="1:5" s="21" customFormat="1" x14ac:dyDescent="0.25">
      <c r="A1393" s="46">
        <v>2017</v>
      </c>
      <c r="B1393" s="46">
        <v>11</v>
      </c>
      <c r="C1393" s="48" t="s">
        <v>4</v>
      </c>
      <c r="D1393" s="40">
        <v>315</v>
      </c>
      <c r="E1393" s="46" t="s">
        <v>35</v>
      </c>
    </row>
    <row r="1394" spans="1:5" s="21" customFormat="1" x14ac:dyDescent="0.25">
      <c r="A1394" s="46">
        <v>2017</v>
      </c>
      <c r="B1394" s="46">
        <v>11</v>
      </c>
      <c r="C1394" s="48" t="s">
        <v>66</v>
      </c>
      <c r="D1394" s="40">
        <v>5266</v>
      </c>
      <c r="E1394" s="46" t="s">
        <v>18</v>
      </c>
    </row>
    <row r="1395" spans="1:5" s="21" customFormat="1" x14ac:dyDescent="0.25">
      <c r="A1395" s="46">
        <v>2017</v>
      </c>
      <c r="B1395" s="46">
        <v>11</v>
      </c>
      <c r="C1395" s="48" t="s">
        <v>66</v>
      </c>
      <c r="D1395" s="40">
        <v>5146</v>
      </c>
      <c r="E1395" s="46" t="s">
        <v>34</v>
      </c>
    </row>
    <row r="1396" spans="1:5" s="21" customFormat="1" x14ac:dyDescent="0.25">
      <c r="A1396" s="46">
        <v>2017</v>
      </c>
      <c r="B1396" s="46">
        <v>11</v>
      </c>
      <c r="C1396" s="48" t="s">
        <v>66</v>
      </c>
      <c r="D1396" s="40">
        <v>120</v>
      </c>
      <c r="E1396" s="46" t="s">
        <v>35</v>
      </c>
    </row>
    <row r="1397" spans="1:5" s="21" customFormat="1" x14ac:dyDescent="0.25">
      <c r="A1397" s="46">
        <v>2017</v>
      </c>
      <c r="B1397" s="46">
        <v>11</v>
      </c>
      <c r="C1397" s="48" t="s">
        <v>76</v>
      </c>
      <c r="D1397" s="40">
        <v>21321</v>
      </c>
      <c r="E1397" s="46" t="s">
        <v>18</v>
      </c>
    </row>
    <row r="1398" spans="1:5" s="21" customFormat="1" x14ac:dyDescent="0.25">
      <c r="A1398" s="46">
        <v>2017</v>
      </c>
      <c r="B1398" s="46">
        <v>11</v>
      </c>
      <c r="C1398" s="48" t="s">
        <v>76</v>
      </c>
      <c r="D1398" s="40">
        <v>21244</v>
      </c>
      <c r="E1398" s="46" t="s">
        <v>34</v>
      </c>
    </row>
    <row r="1399" spans="1:5" s="21" customFormat="1" x14ac:dyDescent="0.25">
      <c r="A1399" s="46">
        <v>2017</v>
      </c>
      <c r="B1399" s="46">
        <v>11</v>
      </c>
      <c r="C1399" s="48" t="s">
        <v>76</v>
      </c>
      <c r="D1399" s="40">
        <v>77</v>
      </c>
      <c r="E1399" s="46" t="s">
        <v>35</v>
      </c>
    </row>
    <row r="1400" spans="1:5" s="21" customFormat="1" x14ac:dyDescent="0.25">
      <c r="A1400" s="46">
        <v>2017</v>
      </c>
      <c r="B1400" s="46">
        <v>11</v>
      </c>
      <c r="C1400" s="48" t="s">
        <v>84</v>
      </c>
      <c r="D1400" s="40">
        <v>10059</v>
      </c>
      <c r="E1400" s="46" t="s">
        <v>18</v>
      </c>
    </row>
    <row r="1401" spans="1:5" s="21" customFormat="1" x14ac:dyDescent="0.25">
      <c r="A1401" s="46">
        <v>2017</v>
      </c>
      <c r="B1401" s="46">
        <v>11</v>
      </c>
      <c r="C1401" s="48" t="s">
        <v>84</v>
      </c>
      <c r="D1401" s="40">
        <v>9466</v>
      </c>
      <c r="E1401" s="46" t="s">
        <v>34</v>
      </c>
    </row>
    <row r="1402" spans="1:5" s="21" customFormat="1" x14ac:dyDescent="0.25">
      <c r="A1402" s="46">
        <v>2017</v>
      </c>
      <c r="B1402" s="46">
        <v>11</v>
      </c>
      <c r="C1402" s="48" t="s">
        <v>84</v>
      </c>
      <c r="D1402" s="40">
        <v>593</v>
      </c>
      <c r="E1402" s="46" t="s">
        <v>35</v>
      </c>
    </row>
    <row r="1403" spans="1:5" s="21" customFormat="1" x14ac:dyDescent="0.25">
      <c r="A1403" s="46">
        <v>2017</v>
      </c>
      <c r="B1403" s="46">
        <v>11</v>
      </c>
      <c r="C1403" s="48" t="s">
        <v>16</v>
      </c>
      <c r="D1403" s="40">
        <v>250566</v>
      </c>
      <c r="E1403" s="46" t="s">
        <v>18</v>
      </c>
    </row>
    <row r="1404" spans="1:5" s="21" customFormat="1" x14ac:dyDescent="0.25">
      <c r="A1404" s="46">
        <v>2017</v>
      </c>
      <c r="B1404" s="46">
        <v>11</v>
      </c>
      <c r="C1404" s="48" t="s">
        <v>16</v>
      </c>
      <c r="D1404" s="40">
        <v>217947</v>
      </c>
      <c r="E1404" s="46" t="s">
        <v>34</v>
      </c>
    </row>
    <row r="1405" spans="1:5" s="21" customFormat="1" x14ac:dyDescent="0.25">
      <c r="A1405" s="46">
        <v>2017</v>
      </c>
      <c r="B1405" s="46">
        <v>11</v>
      </c>
      <c r="C1405" s="48" t="s">
        <v>16</v>
      </c>
      <c r="D1405" s="40">
        <v>32619</v>
      </c>
      <c r="E1405" s="46" t="s">
        <v>35</v>
      </c>
    </row>
    <row r="1406" spans="1:5" s="21" customFormat="1" x14ac:dyDescent="0.25">
      <c r="A1406" s="46">
        <v>2017</v>
      </c>
      <c r="B1406" s="46">
        <v>11</v>
      </c>
      <c r="C1406" s="48" t="s">
        <v>67</v>
      </c>
      <c r="D1406" s="40">
        <v>271887</v>
      </c>
      <c r="E1406" s="46" t="s">
        <v>18</v>
      </c>
    </row>
    <row r="1407" spans="1:5" s="21" customFormat="1" x14ac:dyDescent="0.25">
      <c r="A1407" s="46">
        <v>2017</v>
      </c>
      <c r="B1407" s="46">
        <v>11</v>
      </c>
      <c r="C1407" s="48" t="s">
        <v>67</v>
      </c>
      <c r="D1407" s="40">
        <v>239191</v>
      </c>
      <c r="E1407" s="46" t="s">
        <v>34</v>
      </c>
    </row>
    <row r="1408" spans="1:5" s="21" customFormat="1" x14ac:dyDescent="0.25">
      <c r="A1408" s="46">
        <v>2017</v>
      </c>
      <c r="B1408" s="46">
        <v>11</v>
      </c>
      <c r="C1408" s="48" t="s">
        <v>67</v>
      </c>
      <c r="D1408" s="40">
        <v>32696</v>
      </c>
      <c r="E1408" s="46" t="s">
        <v>35</v>
      </c>
    </row>
    <row r="1409" spans="1:5" s="21" customFormat="1" x14ac:dyDescent="0.25">
      <c r="A1409" s="46">
        <v>2017</v>
      </c>
      <c r="B1409" s="46">
        <v>11</v>
      </c>
      <c r="C1409" s="48" t="s">
        <v>80</v>
      </c>
      <c r="D1409" s="40">
        <v>57707</v>
      </c>
      <c r="E1409" s="46" t="s">
        <v>18</v>
      </c>
    </row>
    <row r="1410" spans="1:5" s="21" customFormat="1" x14ac:dyDescent="0.25">
      <c r="A1410" s="46">
        <v>2017</v>
      </c>
      <c r="B1410" s="46">
        <v>11</v>
      </c>
      <c r="C1410" s="48" t="s">
        <v>80</v>
      </c>
      <c r="D1410" s="40">
        <v>57707</v>
      </c>
      <c r="E1410" s="46" t="s">
        <v>34</v>
      </c>
    </row>
    <row r="1411" spans="1:5" s="21" customFormat="1" x14ac:dyDescent="0.25">
      <c r="A1411" s="46">
        <v>2017</v>
      </c>
      <c r="B1411" s="46">
        <v>11</v>
      </c>
      <c r="C1411" s="48" t="s">
        <v>80</v>
      </c>
      <c r="D1411" s="40">
        <v>0</v>
      </c>
      <c r="E1411" s="46" t="s">
        <v>35</v>
      </c>
    </row>
    <row r="1412" spans="1:5" s="21" customFormat="1" x14ac:dyDescent="0.25">
      <c r="A1412" s="46">
        <v>2017</v>
      </c>
      <c r="B1412" s="46">
        <v>11</v>
      </c>
      <c r="C1412" s="48" t="s">
        <v>57</v>
      </c>
      <c r="D1412" s="40">
        <v>17901</v>
      </c>
      <c r="E1412" s="46" t="s">
        <v>18</v>
      </c>
    </row>
    <row r="1413" spans="1:5" s="21" customFormat="1" x14ac:dyDescent="0.25">
      <c r="A1413" s="46">
        <v>2017</v>
      </c>
      <c r="B1413" s="46">
        <v>11</v>
      </c>
      <c r="C1413" s="48" t="s">
        <v>57</v>
      </c>
      <c r="D1413" s="40">
        <v>17631</v>
      </c>
      <c r="E1413" s="46" t="s">
        <v>34</v>
      </c>
    </row>
    <row r="1414" spans="1:5" s="21" customFormat="1" x14ac:dyDescent="0.25">
      <c r="A1414" s="46">
        <v>2017</v>
      </c>
      <c r="B1414" s="46">
        <v>11</v>
      </c>
      <c r="C1414" s="48" t="s">
        <v>57</v>
      </c>
      <c r="D1414" s="40">
        <v>270</v>
      </c>
      <c r="E1414" s="46" t="s">
        <v>35</v>
      </c>
    </row>
    <row r="1415" spans="1:5" s="21" customFormat="1" x14ac:dyDescent="0.25">
      <c r="A1415" s="46">
        <v>2017</v>
      </c>
      <c r="B1415" s="46">
        <v>11</v>
      </c>
      <c r="C1415" s="48" t="s">
        <v>68</v>
      </c>
      <c r="D1415" s="40">
        <v>75608</v>
      </c>
      <c r="E1415" s="46" t="s">
        <v>18</v>
      </c>
    </row>
    <row r="1416" spans="1:5" s="21" customFormat="1" x14ac:dyDescent="0.25">
      <c r="A1416" s="46">
        <v>2017</v>
      </c>
      <c r="B1416" s="46">
        <v>11</v>
      </c>
      <c r="C1416" s="48" t="s">
        <v>68</v>
      </c>
      <c r="D1416" s="40">
        <v>75338</v>
      </c>
      <c r="E1416" s="46" t="s">
        <v>34</v>
      </c>
    </row>
    <row r="1417" spans="1:5" s="21" customFormat="1" x14ac:dyDescent="0.25">
      <c r="A1417" s="46">
        <v>2017</v>
      </c>
      <c r="B1417" s="46">
        <v>11</v>
      </c>
      <c r="C1417" s="48" t="s">
        <v>68</v>
      </c>
      <c r="D1417" s="40">
        <v>270</v>
      </c>
      <c r="E1417" s="46" t="s">
        <v>35</v>
      </c>
    </row>
    <row r="1418" spans="1:5" s="21" customFormat="1" x14ac:dyDescent="0.25">
      <c r="A1418" s="46">
        <v>2017</v>
      </c>
      <c r="B1418" s="46">
        <v>12</v>
      </c>
      <c r="C1418" s="42" t="s">
        <v>13</v>
      </c>
      <c r="D1418" s="44">
        <v>8979</v>
      </c>
      <c r="E1418" s="46" t="s">
        <v>18</v>
      </c>
    </row>
    <row r="1419" spans="1:5" s="21" customFormat="1" x14ac:dyDescent="0.25">
      <c r="A1419" s="46">
        <v>2017</v>
      </c>
      <c r="B1419" s="46">
        <v>12</v>
      </c>
      <c r="C1419" s="42" t="s">
        <v>13</v>
      </c>
      <c r="D1419" s="44">
        <v>6304</v>
      </c>
      <c r="E1419" s="46" t="s">
        <v>34</v>
      </c>
    </row>
    <row r="1420" spans="1:5" s="21" customFormat="1" x14ac:dyDescent="0.25">
      <c r="A1420" s="46">
        <v>2017</v>
      </c>
      <c r="B1420" s="46">
        <v>12</v>
      </c>
      <c r="C1420" s="42" t="s">
        <v>13</v>
      </c>
      <c r="D1420" s="40">
        <v>2675</v>
      </c>
      <c r="E1420" s="46" t="s">
        <v>35</v>
      </c>
    </row>
    <row r="1421" spans="1:5" s="21" customFormat="1" x14ac:dyDescent="0.25">
      <c r="A1421" s="46">
        <v>2017</v>
      </c>
      <c r="B1421" s="46">
        <v>12</v>
      </c>
      <c r="C1421" s="55" t="s">
        <v>83</v>
      </c>
      <c r="D1421" s="44">
        <v>1347</v>
      </c>
      <c r="E1421" s="46" t="s">
        <v>18</v>
      </c>
    </row>
    <row r="1422" spans="1:5" s="21" customFormat="1" x14ac:dyDescent="0.25">
      <c r="A1422" s="46">
        <v>2017</v>
      </c>
      <c r="B1422" s="46">
        <v>12</v>
      </c>
      <c r="C1422" s="55" t="s">
        <v>83</v>
      </c>
      <c r="D1422" s="44">
        <v>239</v>
      </c>
      <c r="E1422" s="46" t="s">
        <v>34</v>
      </c>
    </row>
    <row r="1423" spans="1:5" s="21" customFormat="1" x14ac:dyDescent="0.25">
      <c r="A1423" s="46">
        <v>2017</v>
      </c>
      <c r="B1423" s="46">
        <v>12</v>
      </c>
      <c r="C1423" s="55" t="s">
        <v>83</v>
      </c>
      <c r="D1423" s="40">
        <v>1108</v>
      </c>
      <c r="E1423" s="46" t="s">
        <v>35</v>
      </c>
    </row>
    <row r="1424" spans="1:5" s="21" customFormat="1" x14ac:dyDescent="0.25">
      <c r="A1424" s="46">
        <v>2017</v>
      </c>
      <c r="B1424" s="46">
        <v>12</v>
      </c>
      <c r="C1424" s="48" t="s">
        <v>36</v>
      </c>
      <c r="D1424" s="40">
        <v>2026</v>
      </c>
      <c r="E1424" s="46" t="s">
        <v>18</v>
      </c>
    </row>
    <row r="1425" spans="1:5" s="21" customFormat="1" x14ac:dyDescent="0.25">
      <c r="A1425" s="46">
        <v>2017</v>
      </c>
      <c r="B1425" s="46">
        <v>12</v>
      </c>
      <c r="C1425" s="48" t="s">
        <v>36</v>
      </c>
      <c r="D1425" s="40">
        <v>1225</v>
      </c>
      <c r="E1425" s="46" t="s">
        <v>34</v>
      </c>
    </row>
    <row r="1426" spans="1:5" s="21" customFormat="1" x14ac:dyDescent="0.25">
      <c r="A1426" s="46">
        <v>2017</v>
      </c>
      <c r="B1426" s="46">
        <v>12</v>
      </c>
      <c r="C1426" s="48" t="s">
        <v>36</v>
      </c>
      <c r="D1426" s="40">
        <v>801</v>
      </c>
      <c r="E1426" s="46" t="s">
        <v>35</v>
      </c>
    </row>
    <row r="1427" spans="1:5" s="21" customFormat="1" x14ac:dyDescent="0.25">
      <c r="A1427" s="46">
        <v>2017</v>
      </c>
      <c r="B1427" s="46">
        <v>12</v>
      </c>
      <c r="C1427" s="48" t="s">
        <v>4</v>
      </c>
      <c r="D1427" s="40">
        <v>6004</v>
      </c>
      <c r="E1427" s="46" t="s">
        <v>18</v>
      </c>
    </row>
    <row r="1428" spans="1:5" s="21" customFormat="1" x14ac:dyDescent="0.25">
      <c r="A1428" s="46">
        <v>2017</v>
      </c>
      <c r="B1428" s="46">
        <v>12</v>
      </c>
      <c r="C1428" s="48" t="s">
        <v>4</v>
      </c>
      <c r="D1428" s="40">
        <v>4928</v>
      </c>
      <c r="E1428" s="46" t="s">
        <v>34</v>
      </c>
    </row>
    <row r="1429" spans="1:5" s="21" customFormat="1" x14ac:dyDescent="0.25">
      <c r="A1429" s="46">
        <v>2017</v>
      </c>
      <c r="B1429" s="46">
        <v>12</v>
      </c>
      <c r="C1429" s="48" t="s">
        <v>4</v>
      </c>
      <c r="D1429" s="40">
        <v>1076</v>
      </c>
      <c r="E1429" s="46" t="s">
        <v>35</v>
      </c>
    </row>
    <row r="1430" spans="1:5" s="21" customFormat="1" x14ac:dyDescent="0.25">
      <c r="A1430" s="46">
        <v>2017</v>
      </c>
      <c r="B1430" s="46">
        <v>12</v>
      </c>
      <c r="C1430" s="48" t="s">
        <v>66</v>
      </c>
      <c r="D1430" s="40">
        <v>3104</v>
      </c>
      <c r="E1430" s="46" t="s">
        <v>18</v>
      </c>
    </row>
    <row r="1431" spans="1:5" s="21" customFormat="1" x14ac:dyDescent="0.25">
      <c r="A1431" s="46">
        <v>2017</v>
      </c>
      <c r="B1431" s="46">
        <v>12</v>
      </c>
      <c r="C1431" s="48" t="s">
        <v>66</v>
      </c>
      <c r="D1431" s="40">
        <v>2910</v>
      </c>
      <c r="E1431" s="46" t="s">
        <v>34</v>
      </c>
    </row>
    <row r="1432" spans="1:5" s="21" customFormat="1" x14ac:dyDescent="0.25">
      <c r="A1432" s="46">
        <v>2017</v>
      </c>
      <c r="B1432" s="46">
        <v>12</v>
      </c>
      <c r="C1432" s="48" t="s">
        <v>66</v>
      </c>
      <c r="D1432" s="40">
        <v>194</v>
      </c>
      <c r="E1432" s="46" t="s">
        <v>35</v>
      </c>
    </row>
    <row r="1433" spans="1:5" s="21" customFormat="1" x14ac:dyDescent="0.25">
      <c r="A1433" s="46">
        <v>2017</v>
      </c>
      <c r="B1433" s="46">
        <v>12</v>
      </c>
      <c r="C1433" s="48" t="s">
        <v>76</v>
      </c>
      <c r="D1433" s="40">
        <v>21450</v>
      </c>
      <c r="E1433" s="46" t="s">
        <v>18</v>
      </c>
    </row>
    <row r="1434" spans="1:5" s="21" customFormat="1" x14ac:dyDescent="0.25">
      <c r="A1434" s="46">
        <v>2017</v>
      </c>
      <c r="B1434" s="46">
        <v>12</v>
      </c>
      <c r="C1434" s="48" t="s">
        <v>76</v>
      </c>
      <c r="D1434" s="40">
        <v>21364</v>
      </c>
      <c r="E1434" s="46" t="s">
        <v>34</v>
      </c>
    </row>
    <row r="1435" spans="1:5" s="21" customFormat="1" x14ac:dyDescent="0.25">
      <c r="A1435" s="46">
        <v>2017</v>
      </c>
      <c r="B1435" s="46">
        <v>12</v>
      </c>
      <c r="C1435" s="48" t="s">
        <v>76</v>
      </c>
      <c r="D1435" s="40">
        <v>86</v>
      </c>
      <c r="E1435" s="46" t="s">
        <v>35</v>
      </c>
    </row>
    <row r="1436" spans="1:5" s="21" customFormat="1" x14ac:dyDescent="0.25">
      <c r="A1436" s="46">
        <v>2017</v>
      </c>
      <c r="B1436" s="46">
        <v>12</v>
      </c>
      <c r="C1436" s="48" t="s">
        <v>84</v>
      </c>
      <c r="D1436" s="40">
        <v>7046</v>
      </c>
      <c r="E1436" s="46" t="s">
        <v>18</v>
      </c>
    </row>
    <row r="1437" spans="1:5" s="21" customFormat="1" x14ac:dyDescent="0.25">
      <c r="A1437" s="46">
        <v>2017</v>
      </c>
      <c r="B1437" s="46">
        <v>12</v>
      </c>
      <c r="C1437" s="48" t="s">
        <v>84</v>
      </c>
      <c r="D1437" s="40">
        <v>6478</v>
      </c>
      <c r="E1437" s="46" t="s">
        <v>34</v>
      </c>
    </row>
    <row r="1438" spans="1:5" s="21" customFormat="1" x14ac:dyDescent="0.25">
      <c r="A1438" s="46">
        <v>2017</v>
      </c>
      <c r="B1438" s="46">
        <v>12</v>
      </c>
      <c r="C1438" s="48" t="s">
        <v>84</v>
      </c>
      <c r="D1438" s="40">
        <v>568</v>
      </c>
      <c r="E1438" s="46" t="s">
        <v>35</v>
      </c>
    </row>
    <row r="1439" spans="1:5" s="21" customFormat="1" x14ac:dyDescent="0.25">
      <c r="A1439" s="46">
        <v>2017</v>
      </c>
      <c r="B1439" s="46">
        <v>12</v>
      </c>
      <c r="C1439" s="48" t="s">
        <v>16</v>
      </c>
      <c r="D1439" s="40">
        <v>250937</v>
      </c>
      <c r="E1439" s="46" t="s">
        <v>18</v>
      </c>
    </row>
    <row r="1440" spans="1:5" s="21" customFormat="1" x14ac:dyDescent="0.25">
      <c r="A1440" s="46">
        <v>2017</v>
      </c>
      <c r="B1440" s="46">
        <v>12</v>
      </c>
      <c r="C1440" s="48" t="s">
        <v>16</v>
      </c>
      <c r="D1440" s="40">
        <v>215886</v>
      </c>
      <c r="E1440" s="46" t="s">
        <v>34</v>
      </c>
    </row>
    <row r="1441" spans="1:5" s="21" customFormat="1" x14ac:dyDescent="0.25">
      <c r="A1441" s="46">
        <v>2017</v>
      </c>
      <c r="B1441" s="46">
        <v>12</v>
      </c>
      <c r="C1441" s="48" t="s">
        <v>16</v>
      </c>
      <c r="D1441" s="40">
        <v>35051</v>
      </c>
      <c r="E1441" s="46" t="s">
        <v>35</v>
      </c>
    </row>
    <row r="1442" spans="1:5" s="21" customFormat="1" x14ac:dyDescent="0.25">
      <c r="A1442" s="46">
        <v>2017</v>
      </c>
      <c r="B1442" s="46">
        <v>12</v>
      </c>
      <c r="C1442" s="48" t="s">
        <v>67</v>
      </c>
      <c r="D1442" s="40">
        <v>272387</v>
      </c>
      <c r="E1442" s="46" t="s">
        <v>18</v>
      </c>
    </row>
    <row r="1443" spans="1:5" s="21" customFormat="1" x14ac:dyDescent="0.25">
      <c r="A1443" s="46">
        <v>2017</v>
      </c>
      <c r="B1443" s="46">
        <v>12</v>
      </c>
      <c r="C1443" s="48" t="s">
        <v>67</v>
      </c>
      <c r="D1443" s="40">
        <v>237250</v>
      </c>
      <c r="E1443" s="46" t="s">
        <v>34</v>
      </c>
    </row>
    <row r="1444" spans="1:5" s="21" customFormat="1" x14ac:dyDescent="0.25">
      <c r="A1444" s="46">
        <v>2017</v>
      </c>
      <c r="B1444" s="46">
        <v>12</v>
      </c>
      <c r="C1444" s="48" t="s">
        <v>67</v>
      </c>
      <c r="D1444" s="40">
        <v>35137</v>
      </c>
      <c r="E1444" s="46" t="s">
        <v>35</v>
      </c>
    </row>
    <row r="1445" spans="1:5" s="21" customFormat="1" x14ac:dyDescent="0.25">
      <c r="A1445" s="46">
        <v>2017</v>
      </c>
      <c r="B1445" s="46">
        <v>12</v>
      </c>
      <c r="C1445" s="48" t="s">
        <v>80</v>
      </c>
      <c r="D1445" s="40">
        <v>57763</v>
      </c>
      <c r="E1445" s="46" t="s">
        <v>18</v>
      </c>
    </row>
    <row r="1446" spans="1:5" s="21" customFormat="1" x14ac:dyDescent="0.25">
      <c r="A1446" s="46">
        <v>2017</v>
      </c>
      <c r="B1446" s="46">
        <v>12</v>
      </c>
      <c r="C1446" s="48" t="s">
        <v>80</v>
      </c>
      <c r="D1446" s="40">
        <v>57763</v>
      </c>
      <c r="E1446" s="46" t="s">
        <v>34</v>
      </c>
    </row>
    <row r="1447" spans="1:5" s="21" customFormat="1" x14ac:dyDescent="0.25">
      <c r="A1447" s="46">
        <v>2017</v>
      </c>
      <c r="B1447" s="46">
        <v>12</v>
      </c>
      <c r="C1447" s="48" t="s">
        <v>80</v>
      </c>
      <c r="D1447" s="40">
        <v>0</v>
      </c>
      <c r="E1447" s="46" t="s">
        <v>35</v>
      </c>
    </row>
    <row r="1448" spans="1:5" s="21" customFormat="1" x14ac:dyDescent="0.25">
      <c r="A1448" s="46">
        <v>2017</v>
      </c>
      <c r="B1448" s="46">
        <v>12</v>
      </c>
      <c r="C1448" s="48" t="s">
        <v>57</v>
      </c>
      <c r="D1448" s="40">
        <v>18254</v>
      </c>
      <c r="E1448" s="46" t="s">
        <v>18</v>
      </c>
    </row>
    <row r="1449" spans="1:5" s="21" customFormat="1" x14ac:dyDescent="0.25">
      <c r="A1449" s="46">
        <v>2017</v>
      </c>
      <c r="B1449" s="46">
        <v>12</v>
      </c>
      <c r="C1449" s="48" t="s">
        <v>57</v>
      </c>
      <c r="D1449" s="40">
        <v>17936</v>
      </c>
      <c r="E1449" s="46" t="s">
        <v>34</v>
      </c>
    </row>
    <row r="1450" spans="1:5" s="21" customFormat="1" x14ac:dyDescent="0.25">
      <c r="A1450" s="46">
        <v>2017</v>
      </c>
      <c r="B1450" s="46">
        <v>12</v>
      </c>
      <c r="C1450" s="48" t="s">
        <v>57</v>
      </c>
      <c r="D1450" s="40">
        <v>318</v>
      </c>
      <c r="E1450" s="46" t="s">
        <v>35</v>
      </c>
    </row>
    <row r="1451" spans="1:5" s="21" customFormat="1" x14ac:dyDescent="0.25">
      <c r="A1451" s="46">
        <v>2017</v>
      </c>
      <c r="B1451" s="46">
        <v>12</v>
      </c>
      <c r="C1451" s="48" t="s">
        <v>68</v>
      </c>
      <c r="D1451" s="40">
        <v>76017</v>
      </c>
      <c r="E1451" s="46" t="s">
        <v>18</v>
      </c>
    </row>
    <row r="1452" spans="1:5" s="21" customFormat="1" x14ac:dyDescent="0.25">
      <c r="A1452" s="46">
        <v>2017</v>
      </c>
      <c r="B1452" s="46">
        <v>12</v>
      </c>
      <c r="C1452" s="48" t="s">
        <v>68</v>
      </c>
      <c r="D1452" s="40">
        <v>75699</v>
      </c>
      <c r="E1452" s="46" t="s">
        <v>34</v>
      </c>
    </row>
    <row r="1453" spans="1:5" s="21" customFormat="1" x14ac:dyDescent="0.25">
      <c r="A1453" s="46">
        <v>2017</v>
      </c>
      <c r="B1453" s="46">
        <v>12</v>
      </c>
      <c r="C1453" s="48" t="s">
        <v>68</v>
      </c>
      <c r="D1453" s="40">
        <v>318</v>
      </c>
      <c r="E1453" s="46" t="s">
        <v>35</v>
      </c>
    </row>
    <row r="1454" spans="1:5" s="21" customFormat="1" x14ac:dyDescent="0.25">
      <c r="A1454" s="46">
        <v>2018</v>
      </c>
      <c r="B1454" s="46">
        <v>1</v>
      </c>
      <c r="C1454" s="48" t="s">
        <v>16</v>
      </c>
      <c r="D1454" s="40">
        <v>36458</v>
      </c>
      <c r="E1454" s="46" t="s">
        <v>35</v>
      </c>
    </row>
    <row r="1455" spans="1:5" s="21" customFormat="1" x14ac:dyDescent="0.25">
      <c r="A1455" s="46">
        <v>2018</v>
      </c>
      <c r="B1455" s="46">
        <v>1</v>
      </c>
      <c r="C1455" s="48" t="s">
        <v>16</v>
      </c>
      <c r="D1455" s="40">
        <v>211060</v>
      </c>
      <c r="E1455" s="46" t="s">
        <v>34</v>
      </c>
    </row>
    <row r="1456" spans="1:5" s="21" customFormat="1" x14ac:dyDescent="0.25">
      <c r="A1456" s="46">
        <v>2018</v>
      </c>
      <c r="B1456" s="46">
        <v>1</v>
      </c>
      <c r="C1456" s="48" t="s">
        <v>16</v>
      </c>
      <c r="D1456" s="40">
        <v>247518</v>
      </c>
      <c r="E1456" s="46" t="s">
        <v>18</v>
      </c>
    </row>
    <row r="1457" spans="1:5" s="21" customFormat="1" x14ac:dyDescent="0.25">
      <c r="A1457" s="46">
        <v>2018</v>
      </c>
      <c r="B1457" s="46">
        <v>1</v>
      </c>
      <c r="C1457" s="40" t="s">
        <v>67</v>
      </c>
      <c r="D1457" s="40">
        <v>36556</v>
      </c>
      <c r="E1457" s="46" t="s">
        <v>35</v>
      </c>
    </row>
    <row r="1458" spans="1:5" s="21" customFormat="1" x14ac:dyDescent="0.25">
      <c r="A1458" s="46">
        <v>2018</v>
      </c>
      <c r="B1458" s="46">
        <v>1</v>
      </c>
      <c r="C1458" s="40" t="s">
        <v>67</v>
      </c>
      <c r="D1458" s="40">
        <v>232498</v>
      </c>
      <c r="E1458" s="46" t="s">
        <v>34</v>
      </c>
    </row>
    <row r="1459" spans="1:5" s="21" customFormat="1" x14ac:dyDescent="0.25">
      <c r="A1459" s="46">
        <v>2018</v>
      </c>
      <c r="B1459" s="46">
        <v>1</v>
      </c>
      <c r="C1459" s="40" t="s">
        <v>67</v>
      </c>
      <c r="D1459" s="40">
        <v>269054</v>
      </c>
      <c r="E1459" s="46" t="s">
        <v>18</v>
      </c>
    </row>
    <row r="1460" spans="1:5" s="21" customFormat="1" x14ac:dyDescent="0.25">
      <c r="A1460" s="46">
        <v>2018</v>
      </c>
      <c r="B1460" s="46">
        <v>1</v>
      </c>
      <c r="C1460" s="48" t="s">
        <v>80</v>
      </c>
      <c r="D1460" s="40">
        <v>31</v>
      </c>
      <c r="E1460" s="46" t="s">
        <v>35</v>
      </c>
    </row>
    <row r="1461" spans="1:5" s="21" customFormat="1" x14ac:dyDescent="0.25">
      <c r="A1461" s="46">
        <v>2018</v>
      </c>
      <c r="B1461" s="46">
        <v>1</v>
      </c>
      <c r="C1461" s="48" t="s">
        <v>80</v>
      </c>
      <c r="D1461" s="49">
        <v>59324</v>
      </c>
      <c r="E1461" s="46" t="s">
        <v>34</v>
      </c>
    </row>
    <row r="1462" spans="1:5" s="21" customFormat="1" x14ac:dyDescent="0.25">
      <c r="A1462" s="46">
        <v>2018</v>
      </c>
      <c r="B1462" s="46">
        <v>1</v>
      </c>
      <c r="C1462" s="48" t="s">
        <v>80</v>
      </c>
      <c r="D1462" s="40">
        <v>59355</v>
      </c>
      <c r="E1462" s="46" t="s">
        <v>18</v>
      </c>
    </row>
    <row r="1463" spans="1:5" s="21" customFormat="1" x14ac:dyDescent="0.25">
      <c r="A1463" s="46">
        <v>2018</v>
      </c>
      <c r="B1463" s="46">
        <v>1</v>
      </c>
      <c r="C1463" s="48" t="s">
        <v>57</v>
      </c>
      <c r="D1463" s="40">
        <v>564</v>
      </c>
      <c r="E1463" s="46" t="s">
        <v>35</v>
      </c>
    </row>
    <row r="1464" spans="1:5" s="21" customFormat="1" x14ac:dyDescent="0.25">
      <c r="A1464" s="46">
        <v>2018</v>
      </c>
      <c r="B1464" s="46">
        <v>1</v>
      </c>
      <c r="C1464" s="48" t="s">
        <v>57</v>
      </c>
      <c r="D1464" s="40">
        <v>20094</v>
      </c>
      <c r="E1464" s="46" t="s">
        <v>34</v>
      </c>
    </row>
    <row r="1465" spans="1:5" s="21" customFormat="1" x14ac:dyDescent="0.25">
      <c r="A1465" s="46">
        <v>2018</v>
      </c>
      <c r="B1465" s="46">
        <v>1</v>
      </c>
      <c r="C1465" s="48" t="s">
        <v>57</v>
      </c>
      <c r="D1465" s="40">
        <v>20658</v>
      </c>
      <c r="E1465" s="46" t="s">
        <v>18</v>
      </c>
    </row>
    <row r="1466" spans="1:5" s="21" customFormat="1" x14ac:dyDescent="0.25">
      <c r="A1466" s="46">
        <v>2018</v>
      </c>
      <c r="B1466" s="46">
        <v>1</v>
      </c>
      <c r="C1466" s="40" t="s">
        <v>68</v>
      </c>
      <c r="D1466" s="40">
        <v>595</v>
      </c>
      <c r="E1466" s="46" t="s">
        <v>35</v>
      </c>
    </row>
    <row r="1467" spans="1:5" s="21" customFormat="1" x14ac:dyDescent="0.25">
      <c r="A1467" s="46">
        <v>2018</v>
      </c>
      <c r="B1467" s="46">
        <v>1</v>
      </c>
      <c r="C1467" s="40" t="s">
        <v>68</v>
      </c>
      <c r="D1467" s="40">
        <v>79418</v>
      </c>
      <c r="E1467" s="46" t="s">
        <v>34</v>
      </c>
    </row>
    <row r="1468" spans="1:5" s="21" customFormat="1" x14ac:dyDescent="0.25">
      <c r="A1468" s="46">
        <v>2018</v>
      </c>
      <c r="B1468" s="46">
        <v>1</v>
      </c>
      <c r="C1468" s="40" t="s">
        <v>68</v>
      </c>
      <c r="D1468" s="40">
        <v>80013</v>
      </c>
      <c r="E1468" s="46" t="s">
        <v>18</v>
      </c>
    </row>
    <row r="1469" spans="1:5" s="21" customFormat="1" x14ac:dyDescent="0.25">
      <c r="A1469" s="46">
        <v>2018</v>
      </c>
      <c r="B1469" s="46">
        <v>1</v>
      </c>
      <c r="C1469" s="42" t="s">
        <v>13</v>
      </c>
      <c r="D1469" s="40">
        <v>2524</v>
      </c>
      <c r="E1469" s="46" t="s">
        <v>35</v>
      </c>
    </row>
    <row r="1470" spans="1:5" s="21" customFormat="1" x14ac:dyDescent="0.25">
      <c r="A1470" s="46">
        <v>2018</v>
      </c>
      <c r="B1470" s="46">
        <v>1</v>
      </c>
      <c r="C1470" s="42" t="s">
        <v>13</v>
      </c>
      <c r="D1470" s="40">
        <v>4606</v>
      </c>
      <c r="E1470" s="46" t="s">
        <v>34</v>
      </c>
    </row>
    <row r="1471" spans="1:5" s="21" customFormat="1" x14ac:dyDescent="0.25">
      <c r="A1471" s="46">
        <v>2018</v>
      </c>
      <c r="B1471" s="46">
        <v>1</v>
      </c>
      <c r="C1471" s="42" t="s">
        <v>13</v>
      </c>
      <c r="D1471" s="40">
        <v>7130</v>
      </c>
      <c r="E1471" s="46" t="s">
        <v>18</v>
      </c>
    </row>
    <row r="1472" spans="1:5" s="21" customFormat="1" x14ac:dyDescent="0.25">
      <c r="A1472" s="46">
        <v>2018</v>
      </c>
      <c r="B1472" s="46">
        <v>1</v>
      </c>
      <c r="C1472" s="48" t="s">
        <v>76</v>
      </c>
      <c r="D1472" s="40">
        <v>98</v>
      </c>
      <c r="E1472" s="46" t="s">
        <v>35</v>
      </c>
    </row>
    <row r="1473" spans="1:5" s="21" customFormat="1" x14ac:dyDescent="0.25">
      <c r="A1473" s="46">
        <v>2018</v>
      </c>
      <c r="B1473" s="46">
        <v>1</v>
      </c>
      <c r="C1473" s="48" t="s">
        <v>76</v>
      </c>
      <c r="D1473" s="49">
        <v>21438</v>
      </c>
      <c r="E1473" s="46" t="s">
        <v>34</v>
      </c>
    </row>
    <row r="1474" spans="1:5" s="21" customFormat="1" x14ac:dyDescent="0.25">
      <c r="A1474" s="46">
        <v>2018</v>
      </c>
      <c r="B1474" s="46">
        <v>1</v>
      </c>
      <c r="C1474" s="48" t="s">
        <v>76</v>
      </c>
      <c r="D1474" s="40">
        <v>21536</v>
      </c>
      <c r="E1474" s="46" t="s">
        <v>18</v>
      </c>
    </row>
    <row r="1475" spans="1:5" s="21" customFormat="1" x14ac:dyDescent="0.25">
      <c r="A1475" s="46">
        <v>2018</v>
      </c>
      <c r="B1475" s="48">
        <v>1</v>
      </c>
      <c r="C1475" s="48" t="s">
        <v>83</v>
      </c>
      <c r="D1475" s="40">
        <v>192</v>
      </c>
      <c r="E1475" s="46" t="s">
        <v>34</v>
      </c>
    </row>
    <row r="1476" spans="1:5" s="21" customFormat="1" x14ac:dyDescent="0.25">
      <c r="A1476" s="46">
        <v>2018</v>
      </c>
      <c r="B1476" s="48">
        <v>1</v>
      </c>
      <c r="C1476" s="48" t="s">
        <v>83</v>
      </c>
      <c r="D1476" s="40">
        <v>551</v>
      </c>
      <c r="E1476" s="46" t="s">
        <v>35</v>
      </c>
    </row>
    <row r="1477" spans="1:5" s="21" customFormat="1" x14ac:dyDescent="0.25">
      <c r="A1477" s="46">
        <v>2018</v>
      </c>
      <c r="B1477" s="46">
        <v>1</v>
      </c>
      <c r="C1477" s="48" t="s">
        <v>83</v>
      </c>
      <c r="D1477" s="40">
        <v>743</v>
      </c>
      <c r="E1477" s="46" t="s">
        <v>18</v>
      </c>
    </row>
    <row r="1478" spans="1:5" s="21" customFormat="1" x14ac:dyDescent="0.25">
      <c r="A1478" s="46">
        <v>2018</v>
      </c>
      <c r="B1478" s="48">
        <v>1</v>
      </c>
      <c r="C1478" s="48" t="s">
        <v>84</v>
      </c>
      <c r="D1478" s="40">
        <v>6485</v>
      </c>
      <c r="E1478" s="46" t="s">
        <v>34</v>
      </c>
    </row>
    <row r="1479" spans="1:5" s="21" customFormat="1" x14ac:dyDescent="0.25">
      <c r="A1479" s="46">
        <v>2018</v>
      </c>
      <c r="B1479" s="48">
        <v>1</v>
      </c>
      <c r="C1479" s="48" t="s">
        <v>84</v>
      </c>
      <c r="D1479" s="40">
        <v>699</v>
      </c>
      <c r="E1479" s="46" t="s">
        <v>35</v>
      </c>
    </row>
    <row r="1480" spans="1:5" s="21" customFormat="1" x14ac:dyDescent="0.25">
      <c r="A1480" s="46">
        <v>2018</v>
      </c>
      <c r="B1480" s="48">
        <v>1</v>
      </c>
      <c r="C1480" s="48" t="s">
        <v>84</v>
      </c>
      <c r="D1480" s="40">
        <v>7184</v>
      </c>
      <c r="E1480" s="46" t="s">
        <v>18</v>
      </c>
    </row>
    <row r="1481" spans="1:5" s="21" customFormat="1" x14ac:dyDescent="0.25">
      <c r="A1481" s="46">
        <v>2018</v>
      </c>
      <c r="B1481" s="46">
        <v>1</v>
      </c>
      <c r="C1481" s="48" t="s">
        <v>4</v>
      </c>
      <c r="D1481" s="46">
        <v>201</v>
      </c>
      <c r="E1481" s="40" t="s">
        <v>35</v>
      </c>
    </row>
    <row r="1482" spans="1:5" s="21" customFormat="1" x14ac:dyDescent="0.25">
      <c r="A1482" s="46">
        <v>2018</v>
      </c>
      <c r="B1482" s="46">
        <v>1</v>
      </c>
      <c r="C1482" s="48" t="s">
        <v>4</v>
      </c>
      <c r="D1482" s="48">
        <v>2355</v>
      </c>
      <c r="E1482" s="40" t="s">
        <v>34</v>
      </c>
    </row>
    <row r="1483" spans="1:5" s="21" customFormat="1" x14ac:dyDescent="0.25">
      <c r="A1483" s="46">
        <v>2018</v>
      </c>
      <c r="B1483" s="46">
        <v>1</v>
      </c>
      <c r="C1483" s="48" t="s">
        <v>4</v>
      </c>
      <c r="D1483" s="40">
        <v>2556</v>
      </c>
      <c r="E1483" s="46" t="s">
        <v>18</v>
      </c>
    </row>
    <row r="1484" spans="1:5" s="21" customFormat="1" x14ac:dyDescent="0.25">
      <c r="A1484" s="46">
        <v>2018</v>
      </c>
      <c r="B1484" s="46">
        <v>1</v>
      </c>
      <c r="C1484" s="48" t="s">
        <v>36</v>
      </c>
      <c r="D1484" s="46">
        <v>620</v>
      </c>
      <c r="E1484" s="40" t="s">
        <v>35</v>
      </c>
    </row>
    <row r="1485" spans="1:5" s="21" customFormat="1" x14ac:dyDescent="0.25">
      <c r="A1485" s="46">
        <v>2018</v>
      </c>
      <c r="B1485" s="46">
        <v>1</v>
      </c>
      <c r="C1485" s="48" t="s">
        <v>36</v>
      </c>
      <c r="D1485" s="46">
        <v>978</v>
      </c>
      <c r="E1485" s="40" t="s">
        <v>34</v>
      </c>
    </row>
    <row r="1486" spans="1:5" s="21" customFormat="1" x14ac:dyDescent="0.25">
      <c r="A1486" s="46">
        <v>2018</v>
      </c>
      <c r="B1486" s="46">
        <v>1</v>
      </c>
      <c r="C1486" s="48" t="s">
        <v>36</v>
      </c>
      <c r="D1486" s="40">
        <v>1598</v>
      </c>
      <c r="E1486" s="46" t="s">
        <v>18</v>
      </c>
    </row>
    <row r="1487" spans="1:5" s="21" customFormat="1" x14ac:dyDescent="0.25">
      <c r="A1487" s="46">
        <v>2018</v>
      </c>
      <c r="B1487" s="46">
        <v>1</v>
      </c>
      <c r="C1487" s="48" t="s">
        <v>66</v>
      </c>
      <c r="D1487" s="40">
        <v>64</v>
      </c>
      <c r="E1487" s="48" t="s">
        <v>35</v>
      </c>
    </row>
    <row r="1488" spans="1:5" s="21" customFormat="1" x14ac:dyDescent="0.25">
      <c r="A1488" s="46">
        <v>2018</v>
      </c>
      <c r="B1488" s="46">
        <v>1</v>
      </c>
      <c r="C1488" s="48" t="s">
        <v>66</v>
      </c>
      <c r="D1488" s="40">
        <v>1481</v>
      </c>
      <c r="E1488" s="48" t="s">
        <v>34</v>
      </c>
    </row>
    <row r="1489" spans="1:5" s="21" customFormat="1" x14ac:dyDescent="0.25">
      <c r="A1489" s="46">
        <v>2018</v>
      </c>
      <c r="B1489" s="46">
        <v>1</v>
      </c>
      <c r="C1489" s="48" t="s">
        <v>66</v>
      </c>
      <c r="D1489" s="48">
        <v>1545</v>
      </c>
      <c r="E1489" s="46" t="s">
        <v>18</v>
      </c>
    </row>
    <row r="1490" spans="1:5" s="21" customFormat="1" x14ac:dyDescent="0.25">
      <c r="A1490" s="46">
        <v>2018</v>
      </c>
      <c r="B1490" s="46">
        <v>2</v>
      </c>
      <c r="C1490" s="48" t="s">
        <v>16</v>
      </c>
      <c r="D1490" s="40">
        <v>39884</v>
      </c>
      <c r="E1490" s="46" t="s">
        <v>35</v>
      </c>
    </row>
    <row r="1491" spans="1:5" s="21" customFormat="1" x14ac:dyDescent="0.25">
      <c r="A1491" s="46">
        <v>2018</v>
      </c>
      <c r="B1491" s="46">
        <v>2</v>
      </c>
      <c r="C1491" s="48" t="s">
        <v>16</v>
      </c>
      <c r="D1491" s="40">
        <v>206773</v>
      </c>
      <c r="E1491" s="46" t="s">
        <v>34</v>
      </c>
    </row>
    <row r="1492" spans="1:5" s="21" customFormat="1" x14ac:dyDescent="0.25">
      <c r="A1492" s="46">
        <v>2018</v>
      </c>
      <c r="B1492" s="46">
        <v>2</v>
      </c>
      <c r="C1492" s="48" t="s">
        <v>16</v>
      </c>
      <c r="D1492" s="40">
        <v>246657</v>
      </c>
      <c r="E1492" s="46" t="s">
        <v>18</v>
      </c>
    </row>
    <row r="1493" spans="1:5" s="21" customFormat="1" x14ac:dyDescent="0.25">
      <c r="A1493" s="46">
        <v>2018</v>
      </c>
      <c r="B1493" s="46">
        <v>2</v>
      </c>
      <c r="C1493" s="40" t="s">
        <v>67</v>
      </c>
      <c r="D1493" s="40">
        <v>39992</v>
      </c>
      <c r="E1493" s="46" t="s">
        <v>35</v>
      </c>
    </row>
    <row r="1494" spans="1:5" s="21" customFormat="1" x14ac:dyDescent="0.25">
      <c r="A1494" s="46">
        <v>2018</v>
      </c>
      <c r="B1494" s="46">
        <v>2</v>
      </c>
      <c r="C1494" s="40" t="s">
        <v>67</v>
      </c>
      <c r="D1494" s="40">
        <v>228037</v>
      </c>
      <c r="E1494" s="46" t="s">
        <v>34</v>
      </c>
    </row>
    <row r="1495" spans="1:5" s="21" customFormat="1" x14ac:dyDescent="0.25">
      <c r="A1495" s="46">
        <v>2018</v>
      </c>
      <c r="B1495" s="46">
        <v>2</v>
      </c>
      <c r="C1495" s="40" t="s">
        <v>67</v>
      </c>
      <c r="D1495" s="40">
        <f>D1493+D1494</f>
        <v>268029</v>
      </c>
      <c r="E1495" s="46" t="s">
        <v>18</v>
      </c>
    </row>
    <row r="1496" spans="1:5" s="21" customFormat="1" x14ac:dyDescent="0.25">
      <c r="A1496" s="46">
        <v>2018</v>
      </c>
      <c r="B1496" s="46">
        <v>2</v>
      </c>
      <c r="C1496" s="48" t="s">
        <v>80</v>
      </c>
      <c r="D1496" s="40">
        <v>36</v>
      </c>
      <c r="E1496" s="46" t="s">
        <v>35</v>
      </c>
    </row>
    <row r="1497" spans="1:5" s="21" customFormat="1" x14ac:dyDescent="0.25">
      <c r="A1497" s="46">
        <v>2018</v>
      </c>
      <c r="B1497" s="46">
        <v>2</v>
      </c>
      <c r="C1497" s="48" t="s">
        <v>80</v>
      </c>
      <c r="D1497" s="49">
        <v>59099</v>
      </c>
      <c r="E1497" s="46" t="s">
        <v>34</v>
      </c>
    </row>
    <row r="1498" spans="1:5" s="21" customFormat="1" x14ac:dyDescent="0.25">
      <c r="A1498" s="46">
        <v>2018</v>
      </c>
      <c r="B1498" s="46">
        <v>2</v>
      </c>
      <c r="C1498" s="48" t="s">
        <v>80</v>
      </c>
      <c r="D1498" s="40">
        <v>59135</v>
      </c>
      <c r="E1498" s="46" t="s">
        <v>18</v>
      </c>
    </row>
    <row r="1499" spans="1:5" s="21" customFormat="1" x14ac:dyDescent="0.25">
      <c r="A1499" s="46">
        <v>2018</v>
      </c>
      <c r="B1499" s="46">
        <v>2</v>
      </c>
      <c r="C1499" s="48" t="s">
        <v>57</v>
      </c>
      <c r="D1499" s="40">
        <v>616</v>
      </c>
      <c r="E1499" s="46" t="s">
        <v>35</v>
      </c>
    </row>
    <row r="1500" spans="1:5" s="21" customFormat="1" x14ac:dyDescent="0.25">
      <c r="A1500" s="46">
        <v>2018</v>
      </c>
      <c r="B1500" s="46">
        <v>2</v>
      </c>
      <c r="C1500" s="48" t="s">
        <v>57</v>
      </c>
      <c r="D1500" s="40">
        <v>20826</v>
      </c>
      <c r="E1500" s="46" t="s">
        <v>34</v>
      </c>
    </row>
    <row r="1501" spans="1:5" s="21" customFormat="1" x14ac:dyDescent="0.25">
      <c r="A1501" s="46">
        <v>2018</v>
      </c>
      <c r="B1501" s="46">
        <v>2</v>
      </c>
      <c r="C1501" s="48" t="s">
        <v>57</v>
      </c>
      <c r="D1501" s="40">
        <v>21442</v>
      </c>
      <c r="E1501" s="46" t="s">
        <v>18</v>
      </c>
    </row>
    <row r="1502" spans="1:5" s="21" customFormat="1" x14ac:dyDescent="0.25">
      <c r="A1502" s="46">
        <v>2018</v>
      </c>
      <c r="B1502" s="46">
        <v>2</v>
      </c>
      <c r="C1502" s="40" t="s">
        <v>68</v>
      </c>
      <c r="D1502" s="40">
        <v>652</v>
      </c>
      <c r="E1502" s="46" t="s">
        <v>35</v>
      </c>
    </row>
    <row r="1503" spans="1:5" s="21" customFormat="1" x14ac:dyDescent="0.25">
      <c r="A1503" s="46">
        <v>2018</v>
      </c>
      <c r="B1503" s="46">
        <v>2</v>
      </c>
      <c r="C1503" s="40" t="s">
        <v>68</v>
      </c>
      <c r="D1503" s="40">
        <v>79925</v>
      </c>
      <c r="E1503" s="46" t="s">
        <v>34</v>
      </c>
    </row>
    <row r="1504" spans="1:5" s="21" customFormat="1" x14ac:dyDescent="0.25">
      <c r="A1504" s="46">
        <v>2018</v>
      </c>
      <c r="B1504" s="46">
        <v>2</v>
      </c>
      <c r="C1504" s="40" t="s">
        <v>68</v>
      </c>
      <c r="D1504" s="40">
        <v>80577</v>
      </c>
      <c r="E1504" s="46" t="s">
        <v>18</v>
      </c>
    </row>
    <row r="1505" spans="1:5" s="21" customFormat="1" x14ac:dyDescent="0.25">
      <c r="A1505" s="46">
        <v>2018</v>
      </c>
      <c r="B1505" s="46">
        <v>2</v>
      </c>
      <c r="C1505" s="42" t="s">
        <v>13</v>
      </c>
      <c r="D1505" s="40">
        <v>4400</v>
      </c>
      <c r="E1505" s="46" t="s">
        <v>35</v>
      </c>
    </row>
    <row r="1506" spans="1:5" s="21" customFormat="1" x14ac:dyDescent="0.25">
      <c r="A1506" s="46">
        <v>2018</v>
      </c>
      <c r="B1506" s="46">
        <v>2</v>
      </c>
      <c r="C1506" s="42" t="s">
        <v>13</v>
      </c>
      <c r="D1506" s="40">
        <v>3728</v>
      </c>
      <c r="E1506" s="46" t="s">
        <v>34</v>
      </c>
    </row>
    <row r="1507" spans="1:5" s="21" customFormat="1" x14ac:dyDescent="0.25">
      <c r="A1507" s="46">
        <v>2018</v>
      </c>
      <c r="B1507" s="46">
        <v>2</v>
      </c>
      <c r="C1507" s="42" t="s">
        <v>13</v>
      </c>
      <c r="D1507" s="40">
        <v>8128</v>
      </c>
      <c r="E1507" s="46" t="s">
        <v>18</v>
      </c>
    </row>
    <row r="1508" spans="1:5" s="21" customFormat="1" x14ac:dyDescent="0.25">
      <c r="A1508" s="46">
        <v>2018</v>
      </c>
      <c r="B1508" s="46">
        <v>2</v>
      </c>
      <c r="C1508" s="48" t="s">
        <v>76</v>
      </c>
      <c r="D1508" s="40">
        <v>108</v>
      </c>
      <c r="E1508" s="46" t="s">
        <v>35</v>
      </c>
    </row>
    <row r="1509" spans="1:5" s="21" customFormat="1" x14ac:dyDescent="0.25">
      <c r="A1509" s="46">
        <v>2018</v>
      </c>
      <c r="B1509" s="46">
        <v>2</v>
      </c>
      <c r="C1509" s="48" t="s">
        <v>76</v>
      </c>
      <c r="D1509" s="49">
        <v>21264</v>
      </c>
      <c r="E1509" s="46" t="s">
        <v>34</v>
      </c>
    </row>
    <row r="1510" spans="1:5" s="21" customFormat="1" x14ac:dyDescent="0.25">
      <c r="A1510" s="46">
        <v>2018</v>
      </c>
      <c r="B1510" s="46">
        <v>2</v>
      </c>
      <c r="C1510" s="48" t="s">
        <v>76</v>
      </c>
      <c r="D1510" s="40">
        <v>21372</v>
      </c>
      <c r="E1510" s="46" t="s">
        <v>18</v>
      </c>
    </row>
    <row r="1511" spans="1:5" s="21" customFormat="1" x14ac:dyDescent="0.25">
      <c r="A1511" s="46">
        <v>2018</v>
      </c>
      <c r="B1511" s="48">
        <v>2</v>
      </c>
      <c r="C1511" s="48" t="s">
        <v>83</v>
      </c>
      <c r="D1511" s="40">
        <v>189</v>
      </c>
      <c r="E1511" s="46" t="s">
        <v>34</v>
      </c>
    </row>
    <row r="1512" spans="1:5" s="21" customFormat="1" x14ac:dyDescent="0.25">
      <c r="A1512" s="46">
        <v>2018</v>
      </c>
      <c r="B1512" s="48">
        <v>2</v>
      </c>
      <c r="C1512" s="48" t="s">
        <v>83</v>
      </c>
      <c r="D1512" s="40">
        <v>736</v>
      </c>
      <c r="E1512" s="46" t="s">
        <v>35</v>
      </c>
    </row>
    <row r="1513" spans="1:5" s="21" customFormat="1" x14ac:dyDescent="0.25">
      <c r="A1513" s="46">
        <v>2018</v>
      </c>
      <c r="B1513" s="46">
        <v>2</v>
      </c>
      <c r="C1513" s="48" t="s">
        <v>83</v>
      </c>
      <c r="D1513" s="40">
        <v>925</v>
      </c>
      <c r="E1513" s="46" t="s">
        <v>18</v>
      </c>
    </row>
    <row r="1514" spans="1:5" s="21" customFormat="1" x14ac:dyDescent="0.25">
      <c r="A1514" s="46">
        <v>2018</v>
      </c>
      <c r="B1514" s="48">
        <v>2</v>
      </c>
      <c r="C1514" s="48" t="s">
        <v>84</v>
      </c>
      <c r="D1514" s="40">
        <v>6245</v>
      </c>
      <c r="E1514" s="46" t="s">
        <v>34</v>
      </c>
    </row>
    <row r="1515" spans="1:5" s="21" customFormat="1" x14ac:dyDescent="0.25">
      <c r="A1515" s="46">
        <v>2018</v>
      </c>
      <c r="B1515" s="48">
        <v>2</v>
      </c>
      <c r="C1515" s="48" t="s">
        <v>84</v>
      </c>
      <c r="D1515" s="40">
        <v>928</v>
      </c>
      <c r="E1515" s="46" t="s">
        <v>35</v>
      </c>
    </row>
    <row r="1516" spans="1:5" s="21" customFormat="1" x14ac:dyDescent="0.25">
      <c r="A1516" s="46">
        <v>2018</v>
      </c>
      <c r="B1516" s="48">
        <v>2</v>
      </c>
      <c r="C1516" s="48" t="s">
        <v>84</v>
      </c>
      <c r="D1516" s="40">
        <v>7173</v>
      </c>
      <c r="E1516" s="46" t="s">
        <v>18</v>
      </c>
    </row>
    <row r="1517" spans="1:5" s="21" customFormat="1" x14ac:dyDescent="0.25">
      <c r="A1517" s="46">
        <v>2018</v>
      </c>
      <c r="B1517" s="46">
        <v>2</v>
      </c>
      <c r="C1517" s="48" t="s">
        <v>4</v>
      </c>
      <c r="D1517" s="46">
        <v>926</v>
      </c>
      <c r="E1517" s="40" t="s">
        <v>35</v>
      </c>
    </row>
    <row r="1518" spans="1:5" s="21" customFormat="1" x14ac:dyDescent="0.25">
      <c r="A1518" s="46">
        <v>2018</v>
      </c>
      <c r="B1518" s="46">
        <v>2</v>
      </c>
      <c r="C1518" s="48" t="s">
        <v>4</v>
      </c>
      <c r="D1518" s="48">
        <v>9380</v>
      </c>
      <c r="E1518" s="40" t="s">
        <v>34</v>
      </c>
    </row>
    <row r="1519" spans="1:5" s="21" customFormat="1" x14ac:dyDescent="0.25">
      <c r="A1519" s="46">
        <v>2018</v>
      </c>
      <c r="B1519" s="46">
        <v>2</v>
      </c>
      <c r="C1519" s="48" t="s">
        <v>4</v>
      </c>
      <c r="D1519" s="40">
        <v>10306</v>
      </c>
      <c r="E1519" s="46" t="s">
        <v>18</v>
      </c>
    </row>
    <row r="1520" spans="1:5" s="21" customFormat="1" x14ac:dyDescent="0.25">
      <c r="A1520" s="46">
        <v>2018</v>
      </c>
      <c r="B1520" s="46">
        <v>2</v>
      </c>
      <c r="C1520" s="48" t="s">
        <v>36</v>
      </c>
      <c r="D1520" s="46">
        <v>947</v>
      </c>
      <c r="E1520" s="40" t="s">
        <v>35</v>
      </c>
    </row>
    <row r="1521" spans="1:5" s="21" customFormat="1" x14ac:dyDescent="0.25">
      <c r="A1521" s="46">
        <v>2018</v>
      </c>
      <c r="B1521" s="46">
        <v>2</v>
      </c>
      <c r="C1521" s="48" t="s">
        <v>36</v>
      </c>
      <c r="D1521" s="48">
        <v>1791</v>
      </c>
      <c r="E1521" s="40" t="s">
        <v>34</v>
      </c>
    </row>
    <row r="1522" spans="1:5" s="21" customFormat="1" x14ac:dyDescent="0.25">
      <c r="A1522" s="46">
        <v>2018</v>
      </c>
      <c r="B1522" s="46">
        <v>2</v>
      </c>
      <c r="C1522" s="48" t="s">
        <v>36</v>
      </c>
      <c r="D1522" s="40">
        <v>2738</v>
      </c>
      <c r="E1522" s="46" t="s">
        <v>18</v>
      </c>
    </row>
    <row r="1523" spans="1:5" s="21" customFormat="1" x14ac:dyDescent="0.25">
      <c r="A1523" s="46">
        <v>2018</v>
      </c>
      <c r="B1523" s="46">
        <v>2</v>
      </c>
      <c r="C1523" s="48" t="s">
        <v>66</v>
      </c>
      <c r="D1523" s="40">
        <v>238</v>
      </c>
      <c r="E1523" s="48" t="s">
        <v>35</v>
      </c>
    </row>
    <row r="1524" spans="1:5" s="21" customFormat="1" x14ac:dyDescent="0.25">
      <c r="A1524" s="46">
        <v>2018</v>
      </c>
      <c r="B1524" s="46">
        <v>2</v>
      </c>
      <c r="C1524" s="48" t="s">
        <v>66</v>
      </c>
      <c r="D1524" s="40">
        <v>5604</v>
      </c>
      <c r="E1524" s="48" t="s">
        <v>34</v>
      </c>
    </row>
    <row r="1525" spans="1:5" s="21" customFormat="1" x14ac:dyDescent="0.25">
      <c r="A1525" s="46">
        <v>2018</v>
      </c>
      <c r="B1525" s="46">
        <v>2</v>
      </c>
      <c r="C1525" s="48" t="s">
        <v>66</v>
      </c>
      <c r="D1525" s="48">
        <v>5842</v>
      </c>
      <c r="E1525" s="46" t="s">
        <v>18</v>
      </c>
    </row>
    <row r="1526" spans="1:5" s="21" customFormat="1" x14ac:dyDescent="0.25">
      <c r="A1526" s="46">
        <v>2018</v>
      </c>
      <c r="B1526" s="46">
        <v>3</v>
      </c>
      <c r="C1526" s="48" t="s">
        <v>16</v>
      </c>
      <c r="D1526" s="40">
        <v>44223</v>
      </c>
      <c r="E1526" s="46" t="s">
        <v>35</v>
      </c>
    </row>
    <row r="1527" spans="1:5" s="21" customFormat="1" x14ac:dyDescent="0.25">
      <c r="A1527" s="46">
        <v>2018</v>
      </c>
      <c r="B1527" s="46">
        <v>3</v>
      </c>
      <c r="C1527" s="48" t="s">
        <v>16</v>
      </c>
      <c r="D1527" s="40">
        <v>199687</v>
      </c>
      <c r="E1527" s="46" t="s">
        <v>34</v>
      </c>
    </row>
    <row r="1528" spans="1:5" s="21" customFormat="1" x14ac:dyDescent="0.25">
      <c r="A1528" s="46">
        <v>2018</v>
      </c>
      <c r="B1528" s="46">
        <v>3</v>
      </c>
      <c r="C1528" s="48" t="s">
        <v>16</v>
      </c>
      <c r="D1528" s="40">
        <v>243910</v>
      </c>
      <c r="E1528" s="46" t="s">
        <v>18</v>
      </c>
    </row>
    <row r="1529" spans="1:5" s="21" customFormat="1" x14ac:dyDescent="0.25">
      <c r="A1529" s="46">
        <v>2018</v>
      </c>
      <c r="B1529" s="46">
        <v>3</v>
      </c>
      <c r="C1529" s="40" t="s">
        <v>67</v>
      </c>
      <c r="D1529" s="40">
        <v>44357</v>
      </c>
      <c r="E1529" s="46" t="s">
        <v>35</v>
      </c>
    </row>
    <row r="1530" spans="1:5" s="21" customFormat="1" x14ac:dyDescent="0.25">
      <c r="A1530" s="46">
        <v>2018</v>
      </c>
      <c r="B1530" s="46">
        <v>3</v>
      </c>
      <c r="C1530" s="40" t="s">
        <v>67</v>
      </c>
      <c r="D1530" s="40">
        <v>220924</v>
      </c>
      <c r="E1530" s="46" t="s">
        <v>34</v>
      </c>
    </row>
    <row r="1531" spans="1:5" s="21" customFormat="1" x14ac:dyDescent="0.25">
      <c r="A1531" s="46">
        <v>2018</v>
      </c>
      <c r="B1531" s="46">
        <v>3</v>
      </c>
      <c r="C1531" s="40" t="s">
        <v>67</v>
      </c>
      <c r="D1531" s="40">
        <v>265281</v>
      </c>
      <c r="E1531" s="46" t="s">
        <v>18</v>
      </c>
    </row>
    <row r="1532" spans="1:5" s="21" customFormat="1" x14ac:dyDescent="0.25">
      <c r="A1532" s="46">
        <v>2018</v>
      </c>
      <c r="B1532" s="46">
        <v>3</v>
      </c>
      <c r="C1532" s="48" t="s">
        <v>80</v>
      </c>
      <c r="D1532" s="40">
        <v>48</v>
      </c>
      <c r="E1532" s="46" t="s">
        <v>35</v>
      </c>
    </row>
    <row r="1533" spans="1:5" s="21" customFormat="1" x14ac:dyDescent="0.25">
      <c r="A1533" s="46">
        <v>2018</v>
      </c>
      <c r="B1533" s="46">
        <v>3</v>
      </c>
      <c r="C1533" s="48" t="s">
        <v>80</v>
      </c>
      <c r="D1533" s="49">
        <v>59283</v>
      </c>
      <c r="E1533" s="46" t="s">
        <v>34</v>
      </c>
    </row>
    <row r="1534" spans="1:5" s="21" customFormat="1" x14ac:dyDescent="0.25">
      <c r="A1534" s="46">
        <v>2018</v>
      </c>
      <c r="B1534" s="46">
        <v>3</v>
      </c>
      <c r="C1534" s="48" t="s">
        <v>80</v>
      </c>
      <c r="D1534" s="40">
        <v>59331</v>
      </c>
      <c r="E1534" s="46" t="s">
        <v>18</v>
      </c>
    </row>
    <row r="1535" spans="1:5" s="21" customFormat="1" x14ac:dyDescent="0.25">
      <c r="A1535" s="46">
        <v>2018</v>
      </c>
      <c r="B1535" s="46">
        <v>3</v>
      </c>
      <c r="C1535" s="48" t="s">
        <v>57</v>
      </c>
      <c r="D1535" s="40">
        <v>697</v>
      </c>
      <c r="E1535" s="46" t="s">
        <v>35</v>
      </c>
    </row>
    <row r="1536" spans="1:5" s="21" customFormat="1" x14ac:dyDescent="0.25">
      <c r="A1536" s="46">
        <v>2018</v>
      </c>
      <c r="B1536" s="46">
        <v>3</v>
      </c>
      <c r="C1536" s="48" t="s">
        <v>57</v>
      </c>
      <c r="D1536" s="40">
        <v>20475</v>
      </c>
      <c r="E1536" s="46" t="s">
        <v>34</v>
      </c>
    </row>
    <row r="1537" spans="1:5" s="21" customFormat="1" x14ac:dyDescent="0.25">
      <c r="A1537" s="46">
        <v>2018</v>
      </c>
      <c r="B1537" s="46">
        <v>3</v>
      </c>
      <c r="C1537" s="48" t="s">
        <v>57</v>
      </c>
      <c r="D1537" s="40">
        <v>21172</v>
      </c>
      <c r="E1537" s="46" t="s">
        <v>18</v>
      </c>
    </row>
    <row r="1538" spans="1:5" s="21" customFormat="1" x14ac:dyDescent="0.25">
      <c r="A1538" s="46">
        <v>2018</v>
      </c>
      <c r="B1538" s="46">
        <v>3</v>
      </c>
      <c r="C1538" s="40" t="s">
        <v>68</v>
      </c>
      <c r="D1538" s="40">
        <v>745</v>
      </c>
      <c r="E1538" s="46" t="s">
        <v>35</v>
      </c>
    </row>
    <row r="1539" spans="1:5" s="21" customFormat="1" x14ac:dyDescent="0.25">
      <c r="A1539" s="46">
        <v>2018</v>
      </c>
      <c r="B1539" s="46">
        <v>3</v>
      </c>
      <c r="C1539" s="40" t="s">
        <v>68</v>
      </c>
      <c r="D1539" s="40">
        <v>79758</v>
      </c>
      <c r="E1539" s="46" t="s">
        <v>34</v>
      </c>
    </row>
    <row r="1540" spans="1:5" s="21" customFormat="1" x14ac:dyDescent="0.25">
      <c r="A1540" s="46">
        <v>2018</v>
      </c>
      <c r="B1540" s="46">
        <v>3</v>
      </c>
      <c r="C1540" s="40" t="s">
        <v>68</v>
      </c>
      <c r="D1540" s="40">
        <v>80503</v>
      </c>
      <c r="E1540" s="46" t="s">
        <v>18</v>
      </c>
    </row>
    <row r="1541" spans="1:5" s="21" customFormat="1" x14ac:dyDescent="0.25">
      <c r="A1541" s="46">
        <v>2018</v>
      </c>
      <c r="B1541" s="46">
        <v>3</v>
      </c>
      <c r="C1541" s="42" t="s">
        <v>13</v>
      </c>
      <c r="D1541" s="40">
        <v>5497</v>
      </c>
      <c r="E1541" s="46" t="s">
        <v>35</v>
      </c>
    </row>
    <row r="1542" spans="1:5" s="21" customFormat="1" x14ac:dyDescent="0.25">
      <c r="A1542" s="46">
        <v>2018</v>
      </c>
      <c r="B1542" s="46">
        <v>3</v>
      </c>
      <c r="C1542" s="42" t="s">
        <v>13</v>
      </c>
      <c r="D1542" s="40">
        <v>4100</v>
      </c>
      <c r="E1542" s="46" t="s">
        <v>34</v>
      </c>
    </row>
    <row r="1543" spans="1:5" s="21" customFormat="1" x14ac:dyDescent="0.25">
      <c r="A1543" s="46">
        <v>2018</v>
      </c>
      <c r="B1543" s="46">
        <v>3</v>
      </c>
      <c r="C1543" s="42" t="s">
        <v>13</v>
      </c>
      <c r="D1543" s="40">
        <v>9597</v>
      </c>
      <c r="E1543" s="46" t="s">
        <v>18</v>
      </c>
    </row>
    <row r="1544" spans="1:5" s="21" customFormat="1" x14ac:dyDescent="0.25">
      <c r="A1544" s="46">
        <v>2018</v>
      </c>
      <c r="B1544" s="46">
        <v>3</v>
      </c>
      <c r="C1544" s="48" t="s">
        <v>76</v>
      </c>
      <c r="D1544" s="40">
        <v>134</v>
      </c>
      <c r="E1544" s="46" t="s">
        <v>35</v>
      </c>
    </row>
    <row r="1545" spans="1:5" s="21" customFormat="1" x14ac:dyDescent="0.25">
      <c r="A1545" s="46">
        <v>2018</v>
      </c>
      <c r="B1545" s="46">
        <v>3</v>
      </c>
      <c r="C1545" s="48" t="s">
        <v>76</v>
      </c>
      <c r="D1545" s="49">
        <v>21237</v>
      </c>
      <c r="E1545" s="46" t="s">
        <v>34</v>
      </c>
    </row>
    <row r="1546" spans="1:5" s="21" customFormat="1" x14ac:dyDescent="0.25">
      <c r="A1546" s="46">
        <v>2018</v>
      </c>
      <c r="B1546" s="46">
        <v>3</v>
      </c>
      <c r="C1546" s="48" t="s">
        <v>76</v>
      </c>
      <c r="D1546" s="40">
        <v>21371</v>
      </c>
      <c r="E1546" s="46" t="s">
        <v>18</v>
      </c>
    </row>
    <row r="1547" spans="1:5" s="21" customFormat="1" x14ac:dyDescent="0.25">
      <c r="A1547" s="46">
        <v>2018</v>
      </c>
      <c r="B1547" s="48">
        <v>3</v>
      </c>
      <c r="C1547" s="48" t="s">
        <v>83</v>
      </c>
      <c r="D1547" s="40">
        <v>505</v>
      </c>
      <c r="E1547" s="46" t="s">
        <v>34</v>
      </c>
    </row>
    <row r="1548" spans="1:5" s="21" customFormat="1" x14ac:dyDescent="0.25">
      <c r="A1548" s="46">
        <v>2018</v>
      </c>
      <c r="B1548" s="48">
        <v>3</v>
      </c>
      <c r="C1548" s="48" t="s">
        <v>83</v>
      </c>
      <c r="D1548" s="40">
        <v>1537</v>
      </c>
      <c r="E1548" s="46" t="s">
        <v>35</v>
      </c>
    </row>
    <row r="1549" spans="1:5" s="21" customFormat="1" x14ac:dyDescent="0.25">
      <c r="A1549" s="46">
        <v>2018</v>
      </c>
      <c r="B1549" s="46">
        <v>3</v>
      </c>
      <c r="C1549" s="48" t="s">
        <v>83</v>
      </c>
      <c r="D1549" s="40">
        <v>2042</v>
      </c>
      <c r="E1549" s="46" t="s">
        <v>18</v>
      </c>
    </row>
    <row r="1550" spans="1:5" s="21" customFormat="1" x14ac:dyDescent="0.25">
      <c r="A1550" s="46">
        <v>2018</v>
      </c>
      <c r="B1550" s="48">
        <v>3</v>
      </c>
      <c r="C1550" s="48" t="s">
        <v>84</v>
      </c>
      <c r="D1550" s="40">
        <v>9540</v>
      </c>
      <c r="E1550" s="46" t="s">
        <v>34</v>
      </c>
    </row>
    <row r="1551" spans="1:5" s="21" customFormat="1" x14ac:dyDescent="0.25">
      <c r="A1551" s="46">
        <v>2018</v>
      </c>
      <c r="B1551" s="48">
        <v>3</v>
      </c>
      <c r="C1551" s="48" t="s">
        <v>84</v>
      </c>
      <c r="D1551" s="40">
        <v>1056</v>
      </c>
      <c r="E1551" s="46" t="s">
        <v>35</v>
      </c>
    </row>
    <row r="1552" spans="1:5" s="21" customFormat="1" x14ac:dyDescent="0.25">
      <c r="A1552" s="46">
        <v>2018</v>
      </c>
      <c r="B1552" s="48">
        <v>3</v>
      </c>
      <c r="C1552" s="48" t="s">
        <v>84</v>
      </c>
      <c r="D1552" s="40">
        <v>10596</v>
      </c>
      <c r="E1552" s="46" t="s">
        <v>18</v>
      </c>
    </row>
    <row r="1553" spans="1:5" s="21" customFormat="1" x14ac:dyDescent="0.25">
      <c r="A1553" s="46">
        <v>2018</v>
      </c>
      <c r="B1553" s="46">
        <v>3</v>
      </c>
      <c r="C1553" s="48" t="s">
        <v>4</v>
      </c>
      <c r="D1553" s="46">
        <v>871</v>
      </c>
      <c r="E1553" s="40" t="s">
        <v>35</v>
      </c>
    </row>
    <row r="1554" spans="1:5" s="21" customFormat="1" x14ac:dyDescent="0.25">
      <c r="A1554" s="46">
        <v>2018</v>
      </c>
      <c r="B1554" s="46">
        <v>3</v>
      </c>
      <c r="C1554" s="48" t="s">
        <v>4</v>
      </c>
      <c r="D1554" s="48">
        <v>7552</v>
      </c>
      <c r="E1554" s="40" t="s">
        <v>34</v>
      </c>
    </row>
    <row r="1555" spans="1:5" s="21" customFormat="1" x14ac:dyDescent="0.25">
      <c r="A1555" s="46">
        <v>2018</v>
      </c>
      <c r="B1555" s="46">
        <v>3</v>
      </c>
      <c r="C1555" s="48" t="s">
        <v>4</v>
      </c>
      <c r="D1555" s="40">
        <v>8423</v>
      </c>
      <c r="E1555" s="46" t="s">
        <v>18</v>
      </c>
    </row>
    <row r="1556" spans="1:5" s="21" customFormat="1" x14ac:dyDescent="0.25">
      <c r="A1556" s="46">
        <v>2018</v>
      </c>
      <c r="B1556" s="46">
        <v>3</v>
      </c>
      <c r="C1556" s="48" t="s">
        <v>36</v>
      </c>
      <c r="D1556" s="46">
        <v>940</v>
      </c>
      <c r="E1556" s="40" t="s">
        <v>35</v>
      </c>
    </row>
    <row r="1557" spans="1:5" s="21" customFormat="1" x14ac:dyDescent="0.25">
      <c r="A1557" s="46">
        <v>2018</v>
      </c>
      <c r="B1557" s="46">
        <v>3</v>
      </c>
      <c r="C1557" s="48" t="s">
        <v>36</v>
      </c>
      <c r="D1557" s="48">
        <v>1291</v>
      </c>
      <c r="E1557" s="40" t="s">
        <v>34</v>
      </c>
    </row>
    <row r="1558" spans="1:5" s="21" customFormat="1" x14ac:dyDescent="0.25">
      <c r="A1558" s="46">
        <v>2018</v>
      </c>
      <c r="B1558" s="46">
        <v>3</v>
      </c>
      <c r="C1558" s="48" t="s">
        <v>36</v>
      </c>
      <c r="D1558" s="40">
        <v>2231</v>
      </c>
      <c r="E1558" s="46" t="s">
        <v>18</v>
      </c>
    </row>
    <row r="1559" spans="1:5" s="21" customFormat="1" x14ac:dyDescent="0.25">
      <c r="A1559" s="46">
        <v>2018</v>
      </c>
      <c r="B1559" s="46">
        <v>3</v>
      </c>
      <c r="C1559" s="48" t="s">
        <v>66</v>
      </c>
      <c r="D1559" s="40">
        <v>162</v>
      </c>
      <c r="E1559" s="48" t="s">
        <v>35</v>
      </c>
    </row>
    <row r="1560" spans="1:5" s="21" customFormat="1" x14ac:dyDescent="0.25">
      <c r="A1560" s="46">
        <v>2018</v>
      </c>
      <c r="B1560" s="46">
        <v>3</v>
      </c>
      <c r="C1560" s="48" t="s">
        <v>66</v>
      </c>
      <c r="D1560" s="40">
        <v>3765</v>
      </c>
      <c r="E1560" s="48" t="s">
        <v>34</v>
      </c>
    </row>
    <row r="1561" spans="1:5" s="21" customFormat="1" x14ac:dyDescent="0.25">
      <c r="A1561" s="46">
        <v>2018</v>
      </c>
      <c r="B1561" s="46">
        <v>3</v>
      </c>
      <c r="C1561" s="48" t="s">
        <v>66</v>
      </c>
      <c r="D1561" s="48">
        <v>3927</v>
      </c>
      <c r="E1561" s="46" t="s">
        <v>18</v>
      </c>
    </row>
    <row r="1562" spans="1:5" s="21" customFormat="1" x14ac:dyDescent="0.25">
      <c r="A1562" s="46">
        <v>2018</v>
      </c>
      <c r="B1562" s="46">
        <v>4</v>
      </c>
      <c r="C1562" s="48" t="s">
        <v>16</v>
      </c>
      <c r="D1562" s="40">
        <v>47445</v>
      </c>
      <c r="E1562" s="46" t="s">
        <v>35</v>
      </c>
    </row>
    <row r="1563" spans="1:5" s="21" customFormat="1" x14ac:dyDescent="0.25">
      <c r="A1563" s="46">
        <v>2018</v>
      </c>
      <c r="B1563" s="46">
        <v>4</v>
      </c>
      <c r="C1563" s="48" t="s">
        <v>16</v>
      </c>
      <c r="D1563" s="40">
        <v>195353</v>
      </c>
      <c r="E1563" s="46" t="s">
        <v>34</v>
      </c>
    </row>
    <row r="1564" spans="1:5" s="21" customFormat="1" x14ac:dyDescent="0.25">
      <c r="A1564" s="46">
        <v>2018</v>
      </c>
      <c r="B1564" s="46">
        <v>4</v>
      </c>
      <c r="C1564" s="48" t="s">
        <v>16</v>
      </c>
      <c r="D1564" s="40">
        <v>242798</v>
      </c>
      <c r="E1564" s="46" t="s">
        <v>18</v>
      </c>
    </row>
    <row r="1565" spans="1:5" s="21" customFormat="1" x14ac:dyDescent="0.25">
      <c r="A1565" s="46">
        <v>2018</v>
      </c>
      <c r="B1565" s="46">
        <v>4</v>
      </c>
      <c r="C1565" s="40" t="s">
        <v>67</v>
      </c>
      <c r="D1565" s="40">
        <v>47594</v>
      </c>
      <c r="E1565" s="46" t="s">
        <v>35</v>
      </c>
    </row>
    <row r="1566" spans="1:5" s="21" customFormat="1" x14ac:dyDescent="0.25">
      <c r="A1566" s="46">
        <v>2018</v>
      </c>
      <c r="B1566" s="46">
        <v>4</v>
      </c>
      <c r="C1566" s="40" t="s">
        <v>67</v>
      </c>
      <c r="D1566" s="40">
        <v>216432</v>
      </c>
      <c r="E1566" s="46" t="s">
        <v>34</v>
      </c>
    </row>
    <row r="1567" spans="1:5" s="21" customFormat="1" x14ac:dyDescent="0.25">
      <c r="A1567" s="46">
        <v>2018</v>
      </c>
      <c r="B1567" s="46">
        <v>4</v>
      </c>
      <c r="C1567" s="40" t="s">
        <v>67</v>
      </c>
      <c r="D1567" s="40">
        <v>264026</v>
      </c>
      <c r="E1567" s="46" t="s">
        <v>18</v>
      </c>
    </row>
    <row r="1568" spans="1:5" s="21" customFormat="1" x14ac:dyDescent="0.25">
      <c r="A1568" s="46">
        <v>2018</v>
      </c>
      <c r="B1568" s="46">
        <v>4</v>
      </c>
      <c r="C1568" s="48" t="s">
        <v>80</v>
      </c>
      <c r="D1568" s="40">
        <v>52</v>
      </c>
      <c r="E1568" s="46" t="s">
        <v>35</v>
      </c>
    </row>
    <row r="1569" spans="1:5" s="21" customFormat="1" x14ac:dyDescent="0.25">
      <c r="A1569" s="46">
        <v>2018</v>
      </c>
      <c r="B1569" s="46">
        <v>4</v>
      </c>
      <c r="C1569" s="48" t="s">
        <v>80</v>
      </c>
      <c r="D1569" s="49">
        <v>57346</v>
      </c>
      <c r="E1569" s="46" t="s">
        <v>34</v>
      </c>
    </row>
    <row r="1570" spans="1:5" s="21" customFormat="1" x14ac:dyDescent="0.25">
      <c r="A1570" s="46">
        <v>2018</v>
      </c>
      <c r="B1570" s="46">
        <v>4</v>
      </c>
      <c r="C1570" s="48" t="s">
        <v>80</v>
      </c>
      <c r="D1570" s="40">
        <v>57398</v>
      </c>
      <c r="E1570" s="46" t="s">
        <v>18</v>
      </c>
    </row>
    <row r="1571" spans="1:5" s="21" customFormat="1" x14ac:dyDescent="0.25">
      <c r="A1571" s="46">
        <v>2018</v>
      </c>
      <c r="B1571" s="46">
        <v>4</v>
      </c>
      <c r="C1571" s="48" t="s">
        <v>57</v>
      </c>
      <c r="D1571" s="40">
        <v>896</v>
      </c>
      <c r="E1571" s="46" t="s">
        <v>35</v>
      </c>
    </row>
    <row r="1572" spans="1:5" s="21" customFormat="1" x14ac:dyDescent="0.25">
      <c r="A1572" s="46">
        <v>2018</v>
      </c>
      <c r="B1572" s="46">
        <v>4</v>
      </c>
      <c r="C1572" s="48" t="s">
        <v>57</v>
      </c>
      <c r="D1572" s="40">
        <v>21563</v>
      </c>
      <c r="E1572" s="46" t="s">
        <v>34</v>
      </c>
    </row>
    <row r="1573" spans="1:5" s="21" customFormat="1" x14ac:dyDescent="0.25">
      <c r="A1573" s="46">
        <v>2018</v>
      </c>
      <c r="B1573" s="46">
        <v>4</v>
      </c>
      <c r="C1573" s="48" t="s">
        <v>57</v>
      </c>
      <c r="D1573" s="40">
        <v>22459</v>
      </c>
      <c r="E1573" s="46" t="s">
        <v>18</v>
      </c>
    </row>
    <row r="1574" spans="1:5" s="21" customFormat="1" x14ac:dyDescent="0.25">
      <c r="A1574" s="46">
        <v>2018</v>
      </c>
      <c r="B1574" s="46">
        <v>4</v>
      </c>
      <c r="C1574" s="40" t="s">
        <v>68</v>
      </c>
      <c r="D1574" s="40">
        <v>948</v>
      </c>
      <c r="E1574" s="46" t="s">
        <v>35</v>
      </c>
    </row>
    <row r="1575" spans="1:5" s="21" customFormat="1" x14ac:dyDescent="0.25">
      <c r="A1575" s="46">
        <v>2018</v>
      </c>
      <c r="B1575" s="46">
        <v>4</v>
      </c>
      <c r="C1575" s="40" t="s">
        <v>68</v>
      </c>
      <c r="D1575" s="40">
        <v>78909</v>
      </c>
      <c r="E1575" s="46" t="s">
        <v>34</v>
      </c>
    </row>
    <row r="1576" spans="1:5" s="21" customFormat="1" x14ac:dyDescent="0.25">
      <c r="A1576" s="46">
        <v>2018</v>
      </c>
      <c r="B1576" s="46">
        <v>4</v>
      </c>
      <c r="C1576" s="40" t="s">
        <v>68</v>
      </c>
      <c r="D1576" s="40">
        <v>79857</v>
      </c>
      <c r="E1576" s="46" t="s">
        <v>18</v>
      </c>
    </row>
    <row r="1577" spans="1:5" s="21" customFormat="1" x14ac:dyDescent="0.25">
      <c r="A1577" s="46">
        <v>2018</v>
      </c>
      <c r="B1577" s="46">
        <v>4</v>
      </c>
      <c r="C1577" s="42" t="s">
        <v>13</v>
      </c>
      <c r="D1577" s="40">
        <v>4977</v>
      </c>
      <c r="E1577" s="46" t="s">
        <v>35</v>
      </c>
    </row>
    <row r="1578" spans="1:5" s="21" customFormat="1" x14ac:dyDescent="0.25">
      <c r="A1578" s="46">
        <v>2018</v>
      </c>
      <c r="B1578" s="46">
        <v>4</v>
      </c>
      <c r="C1578" s="42" t="s">
        <v>13</v>
      </c>
      <c r="D1578" s="40">
        <v>4309</v>
      </c>
      <c r="E1578" s="46" t="s">
        <v>34</v>
      </c>
    </row>
    <row r="1579" spans="1:5" s="21" customFormat="1" x14ac:dyDescent="0.25">
      <c r="A1579" s="46">
        <v>2018</v>
      </c>
      <c r="B1579" s="46">
        <v>4</v>
      </c>
      <c r="C1579" s="42" t="s">
        <v>13</v>
      </c>
      <c r="D1579" s="40">
        <v>9286</v>
      </c>
      <c r="E1579" s="46" t="s">
        <v>18</v>
      </c>
    </row>
    <row r="1580" spans="1:5" s="21" customFormat="1" x14ac:dyDescent="0.25">
      <c r="A1580" s="46">
        <v>2018</v>
      </c>
      <c r="B1580" s="46">
        <v>4</v>
      </c>
      <c r="C1580" s="48" t="s">
        <v>76</v>
      </c>
      <c r="D1580" s="40">
        <v>149</v>
      </c>
      <c r="E1580" s="46" t="s">
        <v>35</v>
      </c>
    </row>
    <row r="1581" spans="1:5" s="21" customFormat="1" x14ac:dyDescent="0.25">
      <c r="A1581" s="46">
        <v>2018</v>
      </c>
      <c r="B1581" s="46">
        <v>4</v>
      </c>
      <c r="C1581" s="48" t="s">
        <v>76</v>
      </c>
      <c r="D1581" s="49">
        <v>21079</v>
      </c>
      <c r="E1581" s="46" t="s">
        <v>34</v>
      </c>
    </row>
    <row r="1582" spans="1:5" s="21" customFormat="1" x14ac:dyDescent="0.25">
      <c r="A1582" s="46">
        <v>2018</v>
      </c>
      <c r="B1582" s="46">
        <v>4</v>
      </c>
      <c r="C1582" s="48" t="s">
        <v>76</v>
      </c>
      <c r="D1582" s="40">
        <v>21228</v>
      </c>
      <c r="E1582" s="46" t="s">
        <v>18</v>
      </c>
    </row>
    <row r="1583" spans="1:5" s="21" customFormat="1" x14ac:dyDescent="0.25">
      <c r="A1583" s="46">
        <v>2018</v>
      </c>
      <c r="B1583" s="48">
        <v>4</v>
      </c>
      <c r="C1583" s="48" t="s">
        <v>83</v>
      </c>
      <c r="D1583" s="40">
        <v>365</v>
      </c>
      <c r="E1583" s="46" t="s">
        <v>34</v>
      </c>
    </row>
    <row r="1584" spans="1:5" s="21" customFormat="1" x14ac:dyDescent="0.25">
      <c r="A1584" s="46">
        <v>2018</v>
      </c>
      <c r="B1584" s="48">
        <v>4</v>
      </c>
      <c r="C1584" s="48" t="s">
        <v>83</v>
      </c>
      <c r="D1584" s="40">
        <v>1274</v>
      </c>
      <c r="E1584" s="46" t="s">
        <v>35</v>
      </c>
    </row>
    <row r="1585" spans="1:5" s="21" customFormat="1" x14ac:dyDescent="0.25">
      <c r="A1585" s="46">
        <v>2018</v>
      </c>
      <c r="B1585" s="46">
        <v>4</v>
      </c>
      <c r="C1585" s="48" t="s">
        <v>83</v>
      </c>
      <c r="D1585" s="40">
        <v>1639</v>
      </c>
      <c r="E1585" s="46" t="s">
        <v>18</v>
      </c>
    </row>
    <row r="1586" spans="1:5" s="21" customFormat="1" x14ac:dyDescent="0.25">
      <c r="A1586" s="46">
        <v>2018</v>
      </c>
      <c r="B1586" s="48">
        <v>4</v>
      </c>
      <c r="C1586" s="48" t="s">
        <v>84</v>
      </c>
      <c r="D1586" s="40">
        <v>6684</v>
      </c>
      <c r="E1586" s="46" t="s">
        <v>34</v>
      </c>
    </row>
    <row r="1587" spans="1:5" s="21" customFormat="1" x14ac:dyDescent="0.25">
      <c r="A1587" s="46">
        <v>2018</v>
      </c>
      <c r="B1587" s="48">
        <v>4</v>
      </c>
      <c r="C1587" s="48" t="s">
        <v>84</v>
      </c>
      <c r="D1587" s="40">
        <v>1550</v>
      </c>
      <c r="E1587" s="46" t="s">
        <v>35</v>
      </c>
    </row>
    <row r="1588" spans="1:5" s="21" customFormat="1" x14ac:dyDescent="0.25">
      <c r="A1588" s="46">
        <v>2018</v>
      </c>
      <c r="B1588" s="48">
        <v>4</v>
      </c>
      <c r="C1588" s="48" t="s">
        <v>84</v>
      </c>
      <c r="D1588" s="40">
        <v>8234</v>
      </c>
      <c r="E1588" s="46" t="s">
        <v>18</v>
      </c>
    </row>
    <row r="1589" spans="1:5" s="21" customFormat="1" x14ac:dyDescent="0.25">
      <c r="A1589" s="46">
        <v>2018</v>
      </c>
      <c r="B1589" s="46">
        <v>4</v>
      </c>
      <c r="C1589" s="48" t="s">
        <v>4</v>
      </c>
      <c r="D1589" s="48">
        <v>1199</v>
      </c>
      <c r="E1589" s="40" t="s">
        <v>35</v>
      </c>
    </row>
    <row r="1590" spans="1:5" s="21" customFormat="1" x14ac:dyDescent="0.25">
      <c r="A1590" s="46">
        <v>2018</v>
      </c>
      <c r="B1590" s="46">
        <v>4</v>
      </c>
      <c r="C1590" s="48" t="s">
        <v>4</v>
      </c>
      <c r="D1590" s="48">
        <v>9189</v>
      </c>
      <c r="E1590" s="40" t="s">
        <v>34</v>
      </c>
    </row>
    <row r="1591" spans="1:5" s="21" customFormat="1" x14ac:dyDescent="0.25">
      <c r="A1591" s="46">
        <v>2018</v>
      </c>
      <c r="B1591" s="46">
        <v>4</v>
      </c>
      <c r="C1591" s="48" t="s">
        <v>4</v>
      </c>
      <c r="D1591" s="40">
        <v>10388</v>
      </c>
      <c r="E1591" s="46" t="s">
        <v>18</v>
      </c>
    </row>
    <row r="1592" spans="1:5" s="21" customFormat="1" x14ac:dyDescent="0.25">
      <c r="A1592" s="46">
        <v>2018</v>
      </c>
      <c r="B1592" s="46">
        <v>4</v>
      </c>
      <c r="C1592" s="48" t="s">
        <v>36</v>
      </c>
      <c r="D1592" s="46">
        <v>850</v>
      </c>
      <c r="E1592" s="40" t="s">
        <v>35</v>
      </c>
    </row>
    <row r="1593" spans="1:5" s="21" customFormat="1" x14ac:dyDescent="0.25">
      <c r="A1593" s="46">
        <v>2018</v>
      </c>
      <c r="B1593" s="46">
        <v>4</v>
      </c>
      <c r="C1593" s="48" t="s">
        <v>36</v>
      </c>
      <c r="D1593" s="48">
        <v>1518</v>
      </c>
      <c r="E1593" s="40" t="s">
        <v>34</v>
      </c>
    </row>
    <row r="1594" spans="1:5" s="21" customFormat="1" x14ac:dyDescent="0.25">
      <c r="A1594" s="46">
        <v>2018</v>
      </c>
      <c r="B1594" s="46">
        <v>4</v>
      </c>
      <c r="C1594" s="48" t="s">
        <v>36</v>
      </c>
      <c r="D1594" s="40">
        <v>2368</v>
      </c>
      <c r="E1594" s="46" t="s">
        <v>18</v>
      </c>
    </row>
    <row r="1595" spans="1:5" s="21" customFormat="1" x14ac:dyDescent="0.25">
      <c r="A1595" s="46">
        <v>2018</v>
      </c>
      <c r="B1595" s="46">
        <v>4</v>
      </c>
      <c r="C1595" s="48" t="s">
        <v>66</v>
      </c>
      <c r="D1595" s="40">
        <v>266</v>
      </c>
      <c r="E1595" s="48" t="s">
        <v>35</v>
      </c>
    </row>
    <row r="1596" spans="1:5" s="21" customFormat="1" x14ac:dyDescent="0.25">
      <c r="A1596" s="46">
        <v>2018</v>
      </c>
      <c r="B1596" s="46">
        <v>4</v>
      </c>
      <c r="C1596" s="48" t="s">
        <v>66</v>
      </c>
      <c r="D1596" s="40">
        <v>6192</v>
      </c>
      <c r="E1596" s="48" t="s">
        <v>34</v>
      </c>
    </row>
    <row r="1597" spans="1:5" s="21" customFormat="1" x14ac:dyDescent="0.25">
      <c r="A1597" s="46">
        <v>2018</v>
      </c>
      <c r="B1597" s="46">
        <v>4</v>
      </c>
      <c r="C1597" s="48" t="s">
        <v>66</v>
      </c>
      <c r="D1597" s="48">
        <v>6458</v>
      </c>
      <c r="E1597" s="46" t="s">
        <v>18</v>
      </c>
    </row>
    <row r="1598" spans="1:5" s="21" customFormat="1" x14ac:dyDescent="0.25">
      <c r="A1598" s="46">
        <v>2018</v>
      </c>
      <c r="B1598" s="46">
        <v>5</v>
      </c>
      <c r="C1598" s="48" t="s">
        <v>16</v>
      </c>
      <c r="D1598" s="40">
        <v>51485</v>
      </c>
      <c r="E1598" s="46" t="s">
        <v>35</v>
      </c>
    </row>
    <row r="1599" spans="1:5" s="21" customFormat="1" x14ac:dyDescent="0.25">
      <c r="A1599" s="46">
        <v>2018</v>
      </c>
      <c r="B1599" s="46">
        <v>5</v>
      </c>
      <c r="C1599" s="48" t="s">
        <v>16</v>
      </c>
      <c r="D1599" s="40">
        <v>186679</v>
      </c>
      <c r="E1599" s="46" t="s">
        <v>34</v>
      </c>
    </row>
    <row r="1600" spans="1:5" s="21" customFormat="1" x14ac:dyDescent="0.25">
      <c r="A1600" s="46">
        <v>2018</v>
      </c>
      <c r="B1600" s="46">
        <v>5</v>
      </c>
      <c r="C1600" s="48" t="s">
        <v>16</v>
      </c>
      <c r="D1600" s="40">
        <v>238164</v>
      </c>
      <c r="E1600" s="46" t="s">
        <v>18</v>
      </c>
    </row>
    <row r="1601" spans="1:5" s="21" customFormat="1" x14ac:dyDescent="0.25">
      <c r="A1601" s="46">
        <v>2018</v>
      </c>
      <c r="B1601" s="46">
        <v>5</v>
      </c>
      <c r="C1601" s="40" t="s">
        <v>67</v>
      </c>
      <c r="D1601" s="40">
        <v>51649</v>
      </c>
      <c r="E1601" s="46" t="s">
        <v>35</v>
      </c>
    </row>
    <row r="1602" spans="1:5" s="21" customFormat="1" x14ac:dyDescent="0.25">
      <c r="A1602" s="46">
        <v>2018</v>
      </c>
      <c r="B1602" s="46">
        <v>5</v>
      </c>
      <c r="C1602" s="40" t="s">
        <v>67</v>
      </c>
      <c r="D1602" s="40">
        <v>207622</v>
      </c>
      <c r="E1602" s="46" t="s">
        <v>34</v>
      </c>
    </row>
    <row r="1603" spans="1:5" s="21" customFormat="1" x14ac:dyDescent="0.25">
      <c r="A1603" s="46">
        <v>2018</v>
      </c>
      <c r="B1603" s="46">
        <v>5</v>
      </c>
      <c r="C1603" s="40" t="s">
        <v>67</v>
      </c>
      <c r="D1603" s="40">
        <v>259271</v>
      </c>
      <c r="E1603" s="46" t="s">
        <v>18</v>
      </c>
    </row>
    <row r="1604" spans="1:5" s="21" customFormat="1" x14ac:dyDescent="0.25">
      <c r="A1604" s="46">
        <v>2018</v>
      </c>
      <c r="B1604" s="46">
        <v>5</v>
      </c>
      <c r="C1604" s="48" t="s">
        <v>80</v>
      </c>
      <c r="D1604" s="40">
        <v>56</v>
      </c>
      <c r="E1604" s="46" t="s">
        <v>35</v>
      </c>
    </row>
    <row r="1605" spans="1:5" s="21" customFormat="1" x14ac:dyDescent="0.25">
      <c r="A1605" s="46">
        <v>2018</v>
      </c>
      <c r="B1605" s="46">
        <v>5</v>
      </c>
      <c r="C1605" s="48" t="s">
        <v>80</v>
      </c>
      <c r="D1605" s="49">
        <v>56146</v>
      </c>
      <c r="E1605" s="46" t="s">
        <v>34</v>
      </c>
    </row>
    <row r="1606" spans="1:5" s="21" customFormat="1" x14ac:dyDescent="0.25">
      <c r="A1606" s="46">
        <v>2018</v>
      </c>
      <c r="B1606" s="46">
        <v>5</v>
      </c>
      <c r="C1606" s="48" t="s">
        <v>80</v>
      </c>
      <c r="D1606" s="40">
        <v>56202</v>
      </c>
      <c r="E1606" s="46" t="s">
        <v>18</v>
      </c>
    </row>
    <row r="1607" spans="1:5" s="21" customFormat="1" x14ac:dyDescent="0.25">
      <c r="A1607" s="46">
        <v>2018</v>
      </c>
      <c r="B1607" s="46">
        <v>5</v>
      </c>
      <c r="C1607" s="48" t="s">
        <v>57</v>
      </c>
      <c r="D1607" s="40">
        <v>944</v>
      </c>
      <c r="E1607" s="46" t="s">
        <v>35</v>
      </c>
    </row>
    <row r="1608" spans="1:5" s="21" customFormat="1" x14ac:dyDescent="0.25">
      <c r="A1608" s="46">
        <v>2018</v>
      </c>
      <c r="B1608" s="46">
        <v>5</v>
      </c>
      <c r="C1608" s="48" t="s">
        <v>57</v>
      </c>
      <c r="D1608" s="40">
        <v>22114</v>
      </c>
      <c r="E1608" s="46" t="s">
        <v>34</v>
      </c>
    </row>
    <row r="1609" spans="1:5" s="21" customFormat="1" x14ac:dyDescent="0.25">
      <c r="A1609" s="46">
        <v>2018</v>
      </c>
      <c r="B1609" s="46">
        <v>5</v>
      </c>
      <c r="C1609" s="48" t="s">
        <v>57</v>
      </c>
      <c r="D1609" s="40">
        <v>23058</v>
      </c>
      <c r="E1609" s="46" t="s">
        <v>18</v>
      </c>
    </row>
    <row r="1610" spans="1:5" s="21" customFormat="1" x14ac:dyDescent="0.25">
      <c r="A1610" s="46">
        <v>2018</v>
      </c>
      <c r="B1610" s="46">
        <v>5</v>
      </c>
      <c r="C1610" s="40" t="s">
        <v>68</v>
      </c>
      <c r="D1610" s="40">
        <v>1000</v>
      </c>
      <c r="E1610" s="46" t="s">
        <v>35</v>
      </c>
    </row>
    <row r="1611" spans="1:5" s="21" customFormat="1" x14ac:dyDescent="0.25">
      <c r="A1611" s="46">
        <v>2018</v>
      </c>
      <c r="B1611" s="46">
        <v>5</v>
      </c>
      <c r="C1611" s="40" t="s">
        <v>68</v>
      </c>
      <c r="D1611" s="40">
        <v>78260</v>
      </c>
      <c r="E1611" s="46" t="s">
        <v>34</v>
      </c>
    </row>
    <row r="1612" spans="1:5" s="21" customFormat="1" x14ac:dyDescent="0.25">
      <c r="A1612" s="46">
        <v>2018</v>
      </c>
      <c r="B1612" s="46">
        <v>5</v>
      </c>
      <c r="C1612" s="40" t="s">
        <v>68</v>
      </c>
      <c r="D1612" s="40">
        <v>79260</v>
      </c>
      <c r="E1612" s="46" t="s">
        <v>18</v>
      </c>
    </row>
    <row r="1613" spans="1:5" s="21" customFormat="1" x14ac:dyDescent="0.25">
      <c r="A1613" s="46">
        <v>2018</v>
      </c>
      <c r="B1613" s="46">
        <v>5</v>
      </c>
      <c r="C1613" s="42" t="s">
        <v>13</v>
      </c>
      <c r="D1613" s="40">
        <v>6140</v>
      </c>
      <c r="E1613" s="46" t="s">
        <v>35</v>
      </c>
    </row>
    <row r="1614" spans="1:5" s="21" customFormat="1" x14ac:dyDescent="0.25">
      <c r="A1614" s="46">
        <v>2018</v>
      </c>
      <c r="B1614" s="46">
        <v>5</v>
      </c>
      <c r="C1614" s="42" t="s">
        <v>13</v>
      </c>
      <c r="D1614" s="40">
        <v>2282</v>
      </c>
      <c r="E1614" s="46" t="s">
        <v>34</v>
      </c>
    </row>
    <row r="1615" spans="1:5" s="21" customFormat="1" x14ac:dyDescent="0.25">
      <c r="A1615" s="46">
        <v>2018</v>
      </c>
      <c r="B1615" s="46">
        <v>5</v>
      </c>
      <c r="C1615" s="42" t="s">
        <v>13</v>
      </c>
      <c r="D1615" s="40">
        <v>8422</v>
      </c>
      <c r="E1615" s="46" t="s">
        <v>18</v>
      </c>
    </row>
    <row r="1616" spans="1:5" s="21" customFormat="1" x14ac:dyDescent="0.25">
      <c r="A1616" s="46">
        <v>2018</v>
      </c>
      <c r="B1616" s="46">
        <v>5</v>
      </c>
      <c r="C1616" s="48" t="s">
        <v>76</v>
      </c>
      <c r="D1616" s="40">
        <v>164</v>
      </c>
      <c r="E1616" s="46" t="s">
        <v>35</v>
      </c>
    </row>
    <row r="1617" spans="1:5" s="21" customFormat="1" x14ac:dyDescent="0.25">
      <c r="A1617" s="46">
        <v>2018</v>
      </c>
      <c r="B1617" s="46">
        <v>5</v>
      </c>
      <c r="C1617" s="48" t="s">
        <v>76</v>
      </c>
      <c r="D1617" s="49">
        <v>20943</v>
      </c>
      <c r="E1617" s="46" t="s">
        <v>34</v>
      </c>
    </row>
    <row r="1618" spans="1:5" s="21" customFormat="1" x14ac:dyDescent="0.25">
      <c r="A1618" s="46">
        <v>2018</v>
      </c>
      <c r="B1618" s="46">
        <v>5</v>
      </c>
      <c r="C1618" s="48" t="s">
        <v>76</v>
      </c>
      <c r="D1618" s="40">
        <v>21107</v>
      </c>
      <c r="E1618" s="46" t="s">
        <v>18</v>
      </c>
    </row>
    <row r="1619" spans="1:5" s="21" customFormat="1" x14ac:dyDescent="0.25">
      <c r="A1619" s="46">
        <v>2018</v>
      </c>
      <c r="B1619" s="48">
        <v>5</v>
      </c>
      <c r="C1619" s="48" t="s">
        <v>83</v>
      </c>
      <c r="D1619" s="40">
        <v>161</v>
      </c>
      <c r="E1619" s="46" t="s">
        <v>34</v>
      </c>
    </row>
    <row r="1620" spans="1:5" s="21" customFormat="1" x14ac:dyDescent="0.25">
      <c r="A1620" s="46">
        <v>2018</v>
      </c>
      <c r="B1620" s="48">
        <v>5</v>
      </c>
      <c r="C1620" s="48" t="s">
        <v>83</v>
      </c>
      <c r="D1620" s="40">
        <v>2170</v>
      </c>
      <c r="E1620" s="46" t="s">
        <v>35</v>
      </c>
    </row>
    <row r="1621" spans="1:5" s="21" customFormat="1" x14ac:dyDescent="0.25">
      <c r="A1621" s="46">
        <v>2018</v>
      </c>
      <c r="B1621" s="46">
        <v>5</v>
      </c>
      <c r="C1621" s="48" t="s">
        <v>83</v>
      </c>
      <c r="D1621" s="40">
        <v>2331</v>
      </c>
      <c r="E1621" s="46" t="s">
        <v>18</v>
      </c>
    </row>
    <row r="1622" spans="1:5" s="21" customFormat="1" x14ac:dyDescent="0.25">
      <c r="A1622" s="46">
        <v>2018</v>
      </c>
      <c r="B1622" s="48">
        <v>5</v>
      </c>
      <c r="C1622" s="48" t="s">
        <v>84</v>
      </c>
      <c r="D1622" s="40">
        <v>8961</v>
      </c>
      <c r="E1622" s="46" t="s">
        <v>34</v>
      </c>
    </row>
    <row r="1623" spans="1:5" s="21" customFormat="1" x14ac:dyDescent="0.25">
      <c r="A1623" s="46">
        <v>2018</v>
      </c>
      <c r="B1623" s="48">
        <v>5</v>
      </c>
      <c r="C1623" s="48" t="s">
        <v>84</v>
      </c>
      <c r="D1623" s="40">
        <v>1919</v>
      </c>
      <c r="E1623" s="46" t="s">
        <v>35</v>
      </c>
    </row>
    <row r="1624" spans="1:5" s="21" customFormat="1" x14ac:dyDescent="0.25">
      <c r="A1624" s="46">
        <v>2018</v>
      </c>
      <c r="B1624" s="48">
        <v>5</v>
      </c>
      <c r="C1624" s="48" t="s">
        <v>84</v>
      </c>
      <c r="D1624" s="40">
        <v>10880</v>
      </c>
      <c r="E1624" s="46" t="s">
        <v>18</v>
      </c>
    </row>
    <row r="1625" spans="1:5" s="21" customFormat="1" x14ac:dyDescent="0.25">
      <c r="A1625" s="46">
        <v>2018</v>
      </c>
      <c r="B1625" s="46">
        <v>5</v>
      </c>
      <c r="C1625" s="48" t="s">
        <v>4</v>
      </c>
      <c r="D1625" s="48">
        <v>2035</v>
      </c>
      <c r="E1625" s="40" t="s">
        <v>35</v>
      </c>
    </row>
    <row r="1626" spans="1:5" s="21" customFormat="1" x14ac:dyDescent="0.25">
      <c r="A1626" s="46">
        <v>2018</v>
      </c>
      <c r="B1626" s="46">
        <v>5</v>
      </c>
      <c r="C1626" s="48" t="s">
        <v>4</v>
      </c>
      <c r="D1626" s="48">
        <v>6465</v>
      </c>
      <c r="E1626" s="40" t="s">
        <v>34</v>
      </c>
    </row>
    <row r="1627" spans="1:5" s="21" customFormat="1" x14ac:dyDescent="0.25">
      <c r="A1627" s="46">
        <v>2018</v>
      </c>
      <c r="B1627" s="46">
        <v>5</v>
      </c>
      <c r="C1627" s="48" t="s">
        <v>4</v>
      </c>
      <c r="D1627" s="40">
        <v>8500</v>
      </c>
      <c r="E1627" s="46" t="s">
        <v>18</v>
      </c>
    </row>
    <row r="1628" spans="1:5" s="21" customFormat="1" x14ac:dyDescent="0.25">
      <c r="A1628" s="46">
        <v>2018</v>
      </c>
      <c r="B1628" s="46">
        <v>5</v>
      </c>
      <c r="C1628" s="48" t="s">
        <v>36</v>
      </c>
      <c r="D1628" s="46">
        <v>699</v>
      </c>
      <c r="E1628" s="40" t="s">
        <v>35</v>
      </c>
    </row>
    <row r="1629" spans="1:5" s="21" customFormat="1" x14ac:dyDescent="0.25">
      <c r="A1629" s="46">
        <v>2018</v>
      </c>
      <c r="B1629" s="46">
        <v>5</v>
      </c>
      <c r="C1629" s="48" t="s">
        <v>36</v>
      </c>
      <c r="D1629" s="48">
        <v>1395</v>
      </c>
      <c r="E1629" s="40" t="s">
        <v>34</v>
      </c>
    </row>
    <row r="1630" spans="1:5" s="21" customFormat="1" x14ac:dyDescent="0.25">
      <c r="A1630" s="46">
        <v>2018</v>
      </c>
      <c r="B1630" s="46">
        <v>5</v>
      </c>
      <c r="C1630" s="48" t="s">
        <v>36</v>
      </c>
      <c r="D1630" s="40">
        <v>2094</v>
      </c>
      <c r="E1630" s="46" t="s">
        <v>18</v>
      </c>
    </row>
    <row r="1631" spans="1:5" s="21" customFormat="1" x14ac:dyDescent="0.25">
      <c r="A1631" s="46">
        <v>2018</v>
      </c>
      <c r="B1631" s="46">
        <v>5</v>
      </c>
      <c r="C1631" s="48" t="s">
        <v>66</v>
      </c>
      <c r="D1631" s="40">
        <v>433</v>
      </c>
      <c r="E1631" s="48" t="s">
        <v>35</v>
      </c>
    </row>
    <row r="1632" spans="1:5" s="21" customFormat="1" x14ac:dyDescent="0.25">
      <c r="A1632" s="46">
        <v>2018</v>
      </c>
      <c r="B1632" s="46">
        <v>5</v>
      </c>
      <c r="C1632" s="48" t="s">
        <v>66</v>
      </c>
      <c r="D1632" s="40">
        <v>4099</v>
      </c>
      <c r="E1632" s="48" t="s">
        <v>34</v>
      </c>
    </row>
    <row r="1633" spans="1:5" s="21" customFormat="1" x14ac:dyDescent="0.25">
      <c r="A1633" s="46">
        <v>2018</v>
      </c>
      <c r="B1633" s="46">
        <v>5</v>
      </c>
      <c r="C1633" s="48" t="s">
        <v>66</v>
      </c>
      <c r="D1633" s="48">
        <v>4532</v>
      </c>
      <c r="E1633" s="46" t="s">
        <v>18</v>
      </c>
    </row>
    <row r="1634" spans="1:5" s="21" customFormat="1" x14ac:dyDescent="0.25">
      <c r="A1634" s="46">
        <v>2018</v>
      </c>
      <c r="B1634" s="46">
        <v>6</v>
      </c>
      <c r="C1634" s="48" t="s">
        <v>16</v>
      </c>
      <c r="D1634" s="40">
        <v>60088</v>
      </c>
      <c r="E1634" s="46" t="s">
        <v>35</v>
      </c>
    </row>
    <row r="1635" spans="1:5" s="21" customFormat="1" x14ac:dyDescent="0.25">
      <c r="A1635" s="46">
        <v>2018</v>
      </c>
      <c r="B1635" s="46">
        <v>6</v>
      </c>
      <c r="C1635" s="48" t="s">
        <v>16</v>
      </c>
      <c r="D1635" s="40">
        <v>180924</v>
      </c>
      <c r="E1635" s="46" t="s">
        <v>34</v>
      </c>
    </row>
    <row r="1636" spans="1:5" s="21" customFormat="1" x14ac:dyDescent="0.25">
      <c r="A1636" s="46">
        <v>2018</v>
      </c>
      <c r="B1636" s="46">
        <v>6</v>
      </c>
      <c r="C1636" s="48" t="s">
        <v>16</v>
      </c>
      <c r="D1636" s="40">
        <v>241012</v>
      </c>
      <c r="E1636" s="46" t="s">
        <v>18</v>
      </c>
    </row>
    <row r="1637" spans="1:5" s="21" customFormat="1" x14ac:dyDescent="0.25">
      <c r="A1637" s="46">
        <v>2018</v>
      </c>
      <c r="B1637" s="46">
        <v>6</v>
      </c>
      <c r="C1637" s="40" t="s">
        <v>67</v>
      </c>
      <c r="D1637" s="40">
        <v>60298</v>
      </c>
      <c r="E1637" s="46" t="s">
        <v>35</v>
      </c>
    </row>
    <row r="1638" spans="1:5" s="21" customFormat="1" x14ac:dyDescent="0.25">
      <c r="A1638" s="46">
        <v>2018</v>
      </c>
      <c r="B1638" s="46">
        <v>6</v>
      </c>
      <c r="C1638" s="40" t="s">
        <v>67</v>
      </c>
      <c r="D1638" s="40">
        <v>202321</v>
      </c>
      <c r="E1638" s="46" t="s">
        <v>34</v>
      </c>
    </row>
    <row r="1639" spans="1:5" s="21" customFormat="1" x14ac:dyDescent="0.25">
      <c r="A1639" s="46">
        <v>2018</v>
      </c>
      <c r="B1639" s="46">
        <v>6</v>
      </c>
      <c r="C1639" s="40" t="s">
        <v>67</v>
      </c>
      <c r="D1639" s="40">
        <v>262619</v>
      </c>
      <c r="E1639" s="46" t="s">
        <v>18</v>
      </c>
    </row>
    <row r="1640" spans="1:5" s="21" customFormat="1" x14ac:dyDescent="0.25">
      <c r="A1640" s="46">
        <v>2018</v>
      </c>
      <c r="B1640" s="46">
        <v>6</v>
      </c>
      <c r="C1640" s="48" t="s">
        <v>80</v>
      </c>
      <c r="D1640" s="40">
        <v>64</v>
      </c>
      <c r="E1640" s="46" t="s">
        <v>35</v>
      </c>
    </row>
    <row r="1641" spans="1:5" s="21" customFormat="1" x14ac:dyDescent="0.25">
      <c r="A1641" s="46">
        <v>2018</v>
      </c>
      <c r="B1641" s="46">
        <v>6</v>
      </c>
      <c r="C1641" s="48" t="s">
        <v>80</v>
      </c>
      <c r="D1641" s="49">
        <v>56759</v>
      </c>
      <c r="E1641" s="46" t="s">
        <v>34</v>
      </c>
    </row>
    <row r="1642" spans="1:5" s="21" customFormat="1" x14ac:dyDescent="0.25">
      <c r="A1642" s="46">
        <v>2018</v>
      </c>
      <c r="B1642" s="46">
        <v>6</v>
      </c>
      <c r="C1642" s="48" t="s">
        <v>80</v>
      </c>
      <c r="D1642" s="40">
        <v>56823</v>
      </c>
      <c r="E1642" s="46" t="s">
        <v>18</v>
      </c>
    </row>
    <row r="1643" spans="1:5" s="21" customFormat="1" x14ac:dyDescent="0.25">
      <c r="A1643" s="46">
        <v>2018</v>
      </c>
      <c r="B1643" s="46">
        <v>6</v>
      </c>
      <c r="C1643" s="48" t="s">
        <v>57</v>
      </c>
      <c r="D1643" s="40">
        <v>1170</v>
      </c>
      <c r="E1643" s="46" t="s">
        <v>35</v>
      </c>
    </row>
    <row r="1644" spans="1:5" s="21" customFormat="1" x14ac:dyDescent="0.25">
      <c r="A1644" s="46">
        <v>2018</v>
      </c>
      <c r="B1644" s="46">
        <v>6</v>
      </c>
      <c r="C1644" s="48" t="s">
        <v>57</v>
      </c>
      <c r="D1644" s="40">
        <v>22356</v>
      </c>
      <c r="E1644" s="46" t="s">
        <v>34</v>
      </c>
    </row>
    <row r="1645" spans="1:5" s="21" customFormat="1" x14ac:dyDescent="0.25">
      <c r="A1645" s="46">
        <v>2018</v>
      </c>
      <c r="B1645" s="46">
        <v>6</v>
      </c>
      <c r="C1645" s="48" t="s">
        <v>57</v>
      </c>
      <c r="D1645" s="40">
        <v>23526</v>
      </c>
      <c r="E1645" s="46" t="s">
        <v>18</v>
      </c>
    </row>
    <row r="1646" spans="1:5" s="21" customFormat="1" x14ac:dyDescent="0.25">
      <c r="A1646" s="46">
        <v>2018</v>
      </c>
      <c r="B1646" s="46">
        <v>6</v>
      </c>
      <c r="C1646" s="40" t="s">
        <v>68</v>
      </c>
      <c r="D1646" s="40">
        <v>1234</v>
      </c>
      <c r="E1646" s="46" t="s">
        <v>35</v>
      </c>
    </row>
    <row r="1647" spans="1:5" s="21" customFormat="1" x14ac:dyDescent="0.25">
      <c r="A1647" s="46">
        <v>2018</v>
      </c>
      <c r="B1647" s="46">
        <v>6</v>
      </c>
      <c r="C1647" s="40" t="s">
        <v>68</v>
      </c>
      <c r="D1647" s="40">
        <v>79115</v>
      </c>
      <c r="E1647" s="46" t="s">
        <v>34</v>
      </c>
    </row>
    <row r="1648" spans="1:5" s="21" customFormat="1" x14ac:dyDescent="0.25">
      <c r="A1648" s="46">
        <v>2018</v>
      </c>
      <c r="B1648" s="46">
        <v>6</v>
      </c>
      <c r="C1648" s="40" t="s">
        <v>68</v>
      </c>
      <c r="D1648" s="40">
        <v>80349</v>
      </c>
      <c r="E1648" s="46" t="s">
        <v>18</v>
      </c>
    </row>
    <row r="1649" spans="1:5" s="21" customFormat="1" x14ac:dyDescent="0.25">
      <c r="A1649" s="46">
        <v>2018</v>
      </c>
      <c r="B1649" s="46">
        <v>6</v>
      </c>
      <c r="C1649" s="42" t="s">
        <v>13</v>
      </c>
      <c r="D1649" s="40">
        <v>6015</v>
      </c>
      <c r="E1649" s="46" t="s">
        <v>35</v>
      </c>
    </row>
    <row r="1650" spans="1:5" s="21" customFormat="1" x14ac:dyDescent="0.25">
      <c r="A1650" s="46">
        <v>2018</v>
      </c>
      <c r="B1650" s="46">
        <v>6</v>
      </c>
      <c r="C1650" s="42" t="s">
        <v>13</v>
      </c>
      <c r="D1650" s="40">
        <v>2589</v>
      </c>
      <c r="E1650" s="46" t="s">
        <v>34</v>
      </c>
    </row>
    <row r="1651" spans="1:5" s="21" customFormat="1" x14ac:dyDescent="0.25">
      <c r="A1651" s="46">
        <v>2018</v>
      </c>
      <c r="B1651" s="46">
        <v>6</v>
      </c>
      <c r="C1651" s="42" t="s">
        <v>13</v>
      </c>
      <c r="D1651" s="40">
        <v>8604</v>
      </c>
      <c r="E1651" s="46" t="s">
        <v>18</v>
      </c>
    </row>
    <row r="1652" spans="1:5" s="21" customFormat="1" x14ac:dyDescent="0.25">
      <c r="A1652" s="46">
        <v>2018</v>
      </c>
      <c r="B1652" s="46">
        <v>6</v>
      </c>
      <c r="C1652" s="48" t="s">
        <v>76</v>
      </c>
      <c r="D1652" s="40">
        <v>210</v>
      </c>
      <c r="E1652" s="46" t="s">
        <v>35</v>
      </c>
    </row>
    <row r="1653" spans="1:5" s="21" customFormat="1" x14ac:dyDescent="0.25">
      <c r="A1653" s="46">
        <v>2018</v>
      </c>
      <c r="B1653" s="46">
        <v>6</v>
      </c>
      <c r="C1653" s="48" t="s">
        <v>76</v>
      </c>
      <c r="D1653" s="49">
        <v>21397</v>
      </c>
      <c r="E1653" s="46" t="s">
        <v>34</v>
      </c>
    </row>
    <row r="1654" spans="1:5" s="21" customFormat="1" x14ac:dyDescent="0.25">
      <c r="A1654" s="46">
        <v>2018</v>
      </c>
      <c r="B1654" s="46">
        <v>6</v>
      </c>
      <c r="C1654" s="48" t="s">
        <v>76</v>
      </c>
      <c r="D1654" s="40">
        <v>21607</v>
      </c>
      <c r="E1654" s="46" t="s">
        <v>18</v>
      </c>
    </row>
    <row r="1655" spans="1:5" s="21" customFormat="1" x14ac:dyDescent="0.25">
      <c r="A1655" s="46">
        <v>2018</v>
      </c>
      <c r="B1655" s="48">
        <v>6</v>
      </c>
      <c r="C1655" s="48" t="s">
        <v>83</v>
      </c>
      <c r="D1655" s="40">
        <v>500</v>
      </c>
      <c r="E1655" s="46" t="s">
        <v>34</v>
      </c>
    </row>
    <row r="1656" spans="1:5" s="21" customFormat="1" x14ac:dyDescent="0.25">
      <c r="A1656" s="46">
        <v>2018</v>
      </c>
      <c r="B1656" s="48">
        <v>6</v>
      </c>
      <c r="C1656" s="48" t="s">
        <v>83</v>
      </c>
      <c r="D1656" s="40">
        <v>1685</v>
      </c>
      <c r="E1656" s="46" t="s">
        <v>35</v>
      </c>
    </row>
    <row r="1657" spans="1:5" s="21" customFormat="1" x14ac:dyDescent="0.25">
      <c r="A1657" s="46">
        <v>2018</v>
      </c>
      <c r="B1657" s="46">
        <v>6</v>
      </c>
      <c r="C1657" s="48" t="s">
        <v>83</v>
      </c>
      <c r="D1657" s="40">
        <v>2185</v>
      </c>
      <c r="E1657" s="46" t="s">
        <v>18</v>
      </c>
    </row>
    <row r="1658" spans="1:5" s="21" customFormat="1" x14ac:dyDescent="0.25">
      <c r="A1658" s="46">
        <v>2018</v>
      </c>
      <c r="B1658" s="48">
        <v>6</v>
      </c>
      <c r="C1658" s="48" t="s">
        <v>84</v>
      </c>
      <c r="D1658" s="40">
        <v>5777</v>
      </c>
      <c r="E1658" s="46" t="s">
        <v>34</v>
      </c>
    </row>
    <row r="1659" spans="1:5" s="21" customFormat="1" x14ac:dyDescent="0.25">
      <c r="A1659" s="46">
        <v>2018</v>
      </c>
      <c r="B1659" s="48">
        <v>6</v>
      </c>
      <c r="C1659" s="48" t="s">
        <v>84</v>
      </c>
      <c r="D1659" s="40">
        <v>1677</v>
      </c>
      <c r="E1659" s="46" t="s">
        <v>35</v>
      </c>
    </row>
    <row r="1660" spans="1:5" s="21" customFormat="1" x14ac:dyDescent="0.25">
      <c r="A1660" s="46">
        <v>2018</v>
      </c>
      <c r="B1660" s="48">
        <v>6</v>
      </c>
      <c r="C1660" s="48" t="s">
        <v>84</v>
      </c>
      <c r="D1660" s="40">
        <v>7454</v>
      </c>
      <c r="E1660" s="46" t="s">
        <v>18</v>
      </c>
    </row>
    <row r="1661" spans="1:5" s="21" customFormat="1" x14ac:dyDescent="0.25">
      <c r="A1661" s="46">
        <v>2018</v>
      </c>
      <c r="B1661" s="46">
        <v>6</v>
      </c>
      <c r="C1661" s="48" t="s">
        <v>4</v>
      </c>
      <c r="D1661" s="48">
        <v>2077</v>
      </c>
      <c r="E1661" s="40" t="s">
        <v>35</v>
      </c>
    </row>
    <row r="1662" spans="1:5" s="21" customFormat="1" x14ac:dyDescent="0.25">
      <c r="A1662" s="46">
        <v>2018</v>
      </c>
      <c r="B1662" s="46">
        <v>6</v>
      </c>
      <c r="C1662" s="48" t="s">
        <v>4</v>
      </c>
      <c r="D1662" s="48">
        <v>7752</v>
      </c>
      <c r="E1662" s="40" t="s">
        <v>34</v>
      </c>
    </row>
    <row r="1663" spans="1:5" s="21" customFormat="1" x14ac:dyDescent="0.25">
      <c r="A1663" s="46">
        <v>2018</v>
      </c>
      <c r="B1663" s="46">
        <v>6</v>
      </c>
      <c r="C1663" s="48" t="s">
        <v>4</v>
      </c>
      <c r="D1663" s="40">
        <v>9829</v>
      </c>
      <c r="E1663" s="46" t="s">
        <v>18</v>
      </c>
    </row>
    <row r="1664" spans="1:5" s="21" customFormat="1" x14ac:dyDescent="0.25">
      <c r="A1664" s="46">
        <v>2018</v>
      </c>
      <c r="B1664" s="46">
        <v>6</v>
      </c>
      <c r="C1664" s="48" t="s">
        <v>36</v>
      </c>
      <c r="D1664" s="46">
        <v>773</v>
      </c>
      <c r="E1664" s="40" t="s">
        <v>35</v>
      </c>
    </row>
    <row r="1665" spans="1:5" s="21" customFormat="1" x14ac:dyDescent="0.25">
      <c r="A1665" s="46">
        <v>2018</v>
      </c>
      <c r="B1665" s="46">
        <v>6</v>
      </c>
      <c r="C1665" s="48" t="s">
        <v>36</v>
      </c>
      <c r="D1665" s="48">
        <v>1151</v>
      </c>
      <c r="E1665" s="40" t="s">
        <v>34</v>
      </c>
    </row>
    <row r="1666" spans="1:5" s="21" customFormat="1" x14ac:dyDescent="0.25">
      <c r="A1666" s="46">
        <v>2018</v>
      </c>
      <c r="B1666" s="46">
        <v>6</v>
      </c>
      <c r="C1666" s="48" t="s">
        <v>36</v>
      </c>
      <c r="D1666" s="40">
        <v>1924</v>
      </c>
      <c r="E1666" s="46" t="s">
        <v>18</v>
      </c>
    </row>
    <row r="1667" spans="1:5" s="21" customFormat="1" x14ac:dyDescent="0.25">
      <c r="A1667" s="46">
        <v>2018</v>
      </c>
      <c r="B1667" s="46">
        <v>6</v>
      </c>
      <c r="C1667" s="48" t="s">
        <v>66</v>
      </c>
      <c r="D1667" s="40">
        <v>529</v>
      </c>
      <c r="E1667" s="48" t="s">
        <v>35</v>
      </c>
    </row>
    <row r="1668" spans="1:5" s="21" customFormat="1" x14ac:dyDescent="0.25">
      <c r="A1668" s="46">
        <v>2018</v>
      </c>
      <c r="B1668" s="46">
        <v>6</v>
      </c>
      <c r="C1668" s="48" t="s">
        <v>66</v>
      </c>
      <c r="D1668" s="40">
        <v>4941</v>
      </c>
      <c r="E1668" s="48" t="s">
        <v>34</v>
      </c>
    </row>
    <row r="1669" spans="1:5" s="21" customFormat="1" x14ac:dyDescent="0.25">
      <c r="A1669" s="46">
        <v>2018</v>
      </c>
      <c r="B1669" s="46">
        <v>6</v>
      </c>
      <c r="C1669" s="48" t="s">
        <v>66</v>
      </c>
      <c r="D1669" s="48">
        <v>5470</v>
      </c>
      <c r="E1669" s="46" t="s">
        <v>18</v>
      </c>
    </row>
    <row r="1670" spans="1:5" s="21" customFormat="1" x14ac:dyDescent="0.25">
      <c r="A1670" s="46">
        <v>2018</v>
      </c>
      <c r="B1670" s="46">
        <v>7</v>
      </c>
      <c r="C1670" s="48" t="s">
        <v>16</v>
      </c>
      <c r="D1670" s="40">
        <v>70097</v>
      </c>
      <c r="E1670" s="46" t="s">
        <v>35</v>
      </c>
    </row>
    <row r="1671" spans="1:5" s="21" customFormat="1" x14ac:dyDescent="0.25">
      <c r="A1671" s="46">
        <v>2018</v>
      </c>
      <c r="B1671" s="46">
        <v>7</v>
      </c>
      <c r="C1671" s="48" t="s">
        <v>16</v>
      </c>
      <c r="D1671" s="40">
        <v>176345</v>
      </c>
      <c r="E1671" s="46" t="s">
        <v>34</v>
      </c>
    </row>
    <row r="1672" spans="1:5" s="21" customFormat="1" x14ac:dyDescent="0.25">
      <c r="A1672" s="46">
        <v>2018</v>
      </c>
      <c r="B1672" s="46">
        <v>7</v>
      </c>
      <c r="C1672" s="48" t="s">
        <v>16</v>
      </c>
      <c r="D1672" s="40">
        <v>246442</v>
      </c>
      <c r="E1672" s="46" t="s">
        <v>18</v>
      </c>
    </row>
    <row r="1673" spans="1:5" s="21" customFormat="1" x14ac:dyDescent="0.25">
      <c r="A1673" s="46">
        <v>2018</v>
      </c>
      <c r="B1673" s="46">
        <v>7</v>
      </c>
      <c r="C1673" s="40" t="s">
        <v>67</v>
      </c>
      <c r="D1673" s="40">
        <v>70361</v>
      </c>
      <c r="E1673" s="46" t="s">
        <v>35</v>
      </c>
    </row>
    <row r="1674" spans="1:5" s="21" customFormat="1" x14ac:dyDescent="0.25">
      <c r="A1674" s="46">
        <v>2018</v>
      </c>
      <c r="B1674" s="46">
        <v>7</v>
      </c>
      <c r="C1674" s="40" t="s">
        <v>67</v>
      </c>
      <c r="D1674" s="40">
        <v>197821</v>
      </c>
      <c r="E1674" s="46" t="s">
        <v>34</v>
      </c>
    </row>
    <row r="1675" spans="1:5" s="21" customFormat="1" x14ac:dyDescent="0.25">
      <c r="A1675" s="46">
        <v>2018</v>
      </c>
      <c r="B1675" s="46">
        <v>7</v>
      </c>
      <c r="C1675" s="40" t="s">
        <v>67</v>
      </c>
      <c r="D1675" s="40">
        <v>268182</v>
      </c>
      <c r="E1675" s="46" t="s">
        <v>18</v>
      </c>
    </row>
    <row r="1676" spans="1:5" s="21" customFormat="1" x14ac:dyDescent="0.25">
      <c r="A1676" s="46">
        <v>2018</v>
      </c>
      <c r="B1676" s="46">
        <v>7</v>
      </c>
      <c r="C1676" s="48" t="s">
        <v>80</v>
      </c>
      <c r="D1676" s="40">
        <v>87</v>
      </c>
      <c r="E1676" s="46" t="s">
        <v>35</v>
      </c>
    </row>
    <row r="1677" spans="1:5" s="21" customFormat="1" x14ac:dyDescent="0.25">
      <c r="A1677" s="46">
        <v>2018</v>
      </c>
      <c r="B1677" s="46">
        <v>7</v>
      </c>
      <c r="C1677" s="48" t="s">
        <v>80</v>
      </c>
      <c r="D1677" s="49">
        <v>57526</v>
      </c>
      <c r="E1677" s="46" t="s">
        <v>34</v>
      </c>
    </row>
    <row r="1678" spans="1:5" s="21" customFormat="1" x14ac:dyDescent="0.25">
      <c r="A1678" s="46">
        <v>2018</v>
      </c>
      <c r="B1678" s="46">
        <v>7</v>
      </c>
      <c r="C1678" s="48" t="s">
        <v>80</v>
      </c>
      <c r="D1678" s="40">
        <v>57613</v>
      </c>
      <c r="E1678" s="46" t="s">
        <v>18</v>
      </c>
    </row>
    <row r="1679" spans="1:5" s="21" customFormat="1" x14ac:dyDescent="0.25">
      <c r="A1679" s="46">
        <v>2018</v>
      </c>
      <c r="B1679" s="46">
        <v>7</v>
      </c>
      <c r="C1679" s="48" t="s">
        <v>57</v>
      </c>
      <c r="D1679" s="40">
        <v>1423</v>
      </c>
      <c r="E1679" s="46" t="s">
        <v>35</v>
      </c>
    </row>
    <row r="1680" spans="1:5" s="21" customFormat="1" x14ac:dyDescent="0.25">
      <c r="A1680" s="46">
        <v>2018</v>
      </c>
      <c r="B1680" s="46">
        <v>7</v>
      </c>
      <c r="C1680" s="48" t="s">
        <v>57</v>
      </c>
      <c r="D1680" s="40">
        <v>23684</v>
      </c>
      <c r="E1680" s="46" t="s">
        <v>34</v>
      </c>
    </row>
    <row r="1681" spans="1:5" s="21" customFormat="1" x14ac:dyDescent="0.25">
      <c r="A1681" s="46">
        <v>2018</v>
      </c>
      <c r="B1681" s="46">
        <v>7</v>
      </c>
      <c r="C1681" s="48" t="s">
        <v>57</v>
      </c>
      <c r="D1681" s="40">
        <v>25107</v>
      </c>
      <c r="E1681" s="46" t="s">
        <v>18</v>
      </c>
    </row>
    <row r="1682" spans="1:5" s="21" customFormat="1" x14ac:dyDescent="0.25">
      <c r="A1682" s="46">
        <v>2018</v>
      </c>
      <c r="B1682" s="46">
        <v>7</v>
      </c>
      <c r="C1682" s="40" t="s">
        <v>68</v>
      </c>
      <c r="D1682" s="40">
        <v>1510</v>
      </c>
      <c r="E1682" s="46" t="s">
        <v>35</v>
      </c>
    </row>
    <row r="1683" spans="1:5" s="21" customFormat="1" x14ac:dyDescent="0.25">
      <c r="A1683" s="46">
        <v>2018</v>
      </c>
      <c r="B1683" s="46">
        <v>7</v>
      </c>
      <c r="C1683" s="40" t="s">
        <v>68</v>
      </c>
      <c r="D1683" s="40">
        <v>81210</v>
      </c>
      <c r="E1683" s="46" t="s">
        <v>34</v>
      </c>
    </row>
    <row r="1684" spans="1:5" s="21" customFormat="1" x14ac:dyDescent="0.25">
      <c r="A1684" s="46">
        <v>2018</v>
      </c>
      <c r="B1684" s="46">
        <v>7</v>
      </c>
      <c r="C1684" s="40" t="s">
        <v>68</v>
      </c>
      <c r="D1684" s="40">
        <v>82720</v>
      </c>
      <c r="E1684" s="46" t="s">
        <v>18</v>
      </c>
    </row>
    <row r="1685" spans="1:5" s="21" customFormat="1" x14ac:dyDescent="0.25">
      <c r="A1685" s="46">
        <v>2018</v>
      </c>
      <c r="B1685" s="46">
        <v>7</v>
      </c>
      <c r="C1685" s="42" t="s">
        <v>13</v>
      </c>
      <c r="D1685" s="40">
        <v>6278</v>
      </c>
      <c r="E1685" s="46" t="s">
        <v>35</v>
      </c>
    </row>
    <row r="1686" spans="1:5" s="21" customFormat="1" x14ac:dyDescent="0.25">
      <c r="A1686" s="46">
        <v>2018</v>
      </c>
      <c r="B1686" s="46">
        <v>7</v>
      </c>
      <c r="C1686" s="42" t="s">
        <v>13</v>
      </c>
      <c r="D1686" s="40">
        <v>3465</v>
      </c>
      <c r="E1686" s="46" t="s">
        <v>34</v>
      </c>
    </row>
    <row r="1687" spans="1:5" s="21" customFormat="1" x14ac:dyDescent="0.25">
      <c r="A1687" s="46">
        <v>2018</v>
      </c>
      <c r="B1687" s="46">
        <v>7</v>
      </c>
      <c r="C1687" s="42" t="s">
        <v>13</v>
      </c>
      <c r="D1687" s="40">
        <v>9743</v>
      </c>
      <c r="E1687" s="46" t="s">
        <v>18</v>
      </c>
    </row>
    <row r="1688" spans="1:5" s="21" customFormat="1" x14ac:dyDescent="0.25">
      <c r="A1688" s="46">
        <v>2018</v>
      </c>
      <c r="B1688" s="46">
        <v>7</v>
      </c>
      <c r="C1688" s="48" t="s">
        <v>76</v>
      </c>
      <c r="D1688" s="40">
        <v>264</v>
      </c>
      <c r="E1688" s="46" t="s">
        <v>35</v>
      </c>
    </row>
    <row r="1689" spans="1:5" s="21" customFormat="1" x14ac:dyDescent="0.25">
      <c r="A1689" s="46">
        <v>2018</v>
      </c>
      <c r="B1689" s="46">
        <v>7</v>
      </c>
      <c r="C1689" s="48" t="s">
        <v>76</v>
      </c>
      <c r="D1689" s="49">
        <v>21403</v>
      </c>
      <c r="E1689" s="46" t="s">
        <v>34</v>
      </c>
    </row>
    <row r="1690" spans="1:5" s="21" customFormat="1" x14ac:dyDescent="0.25">
      <c r="A1690" s="46">
        <v>2018</v>
      </c>
      <c r="B1690" s="46">
        <v>7</v>
      </c>
      <c r="C1690" s="48" t="s">
        <v>76</v>
      </c>
      <c r="D1690" s="40">
        <v>21667</v>
      </c>
      <c r="E1690" s="46" t="s">
        <v>18</v>
      </c>
    </row>
    <row r="1691" spans="1:5" s="21" customFormat="1" x14ac:dyDescent="0.25">
      <c r="A1691" s="46">
        <v>2018</v>
      </c>
      <c r="B1691" s="48">
        <v>7</v>
      </c>
      <c r="C1691" s="48" t="s">
        <v>83</v>
      </c>
      <c r="D1691" s="40">
        <v>172</v>
      </c>
      <c r="E1691" s="46" t="s">
        <v>34</v>
      </c>
    </row>
    <row r="1692" spans="1:5" s="21" customFormat="1" x14ac:dyDescent="0.25">
      <c r="A1692" s="46">
        <v>2018</v>
      </c>
      <c r="B1692" s="48">
        <v>7</v>
      </c>
      <c r="C1692" s="48" t="s">
        <v>83</v>
      </c>
      <c r="D1692" s="40">
        <v>1745</v>
      </c>
      <c r="E1692" s="46" t="s">
        <v>35</v>
      </c>
    </row>
    <row r="1693" spans="1:5" s="21" customFormat="1" x14ac:dyDescent="0.25">
      <c r="A1693" s="46">
        <v>2018</v>
      </c>
      <c r="B1693" s="46">
        <v>7</v>
      </c>
      <c r="C1693" s="48" t="s">
        <v>83</v>
      </c>
      <c r="D1693" s="40">
        <v>1917</v>
      </c>
      <c r="E1693" s="46" t="s">
        <v>18</v>
      </c>
    </row>
    <row r="1694" spans="1:5" s="21" customFormat="1" x14ac:dyDescent="0.25">
      <c r="A1694" s="46">
        <v>2018</v>
      </c>
      <c r="B1694" s="48">
        <v>7</v>
      </c>
      <c r="C1694" s="48" t="s">
        <v>84</v>
      </c>
      <c r="D1694" s="40">
        <v>7384</v>
      </c>
      <c r="E1694" s="46" t="s">
        <v>34</v>
      </c>
    </row>
    <row r="1695" spans="1:5" s="21" customFormat="1" x14ac:dyDescent="0.25">
      <c r="A1695" s="46">
        <v>2018</v>
      </c>
      <c r="B1695" s="48">
        <v>7</v>
      </c>
      <c r="C1695" s="48" t="s">
        <v>84</v>
      </c>
      <c r="D1695" s="40">
        <v>1652</v>
      </c>
      <c r="E1695" s="46" t="s">
        <v>35</v>
      </c>
    </row>
    <row r="1696" spans="1:5" s="21" customFormat="1" x14ac:dyDescent="0.25">
      <c r="A1696" s="46">
        <v>2018</v>
      </c>
      <c r="B1696" s="48">
        <v>7</v>
      </c>
      <c r="C1696" s="48" t="s">
        <v>84</v>
      </c>
      <c r="D1696" s="40">
        <v>9036</v>
      </c>
      <c r="E1696" s="46" t="s">
        <v>18</v>
      </c>
    </row>
    <row r="1697" spans="1:5" s="21" customFormat="1" x14ac:dyDescent="0.25">
      <c r="A1697" s="46">
        <v>2018</v>
      </c>
      <c r="B1697" s="46">
        <v>7</v>
      </c>
      <c r="C1697" s="48" t="s">
        <v>4</v>
      </c>
      <c r="D1697" s="48">
        <v>1102</v>
      </c>
      <c r="E1697" s="40" t="s">
        <v>35</v>
      </c>
    </row>
    <row r="1698" spans="1:5" s="21" customFormat="1" x14ac:dyDescent="0.25">
      <c r="A1698" s="46">
        <v>2018</v>
      </c>
      <c r="B1698" s="46">
        <v>7</v>
      </c>
      <c r="C1698" s="48" t="s">
        <v>4</v>
      </c>
      <c r="D1698" s="48">
        <v>5406</v>
      </c>
      <c r="E1698" s="40" t="s">
        <v>34</v>
      </c>
    </row>
    <row r="1699" spans="1:5" s="21" customFormat="1" x14ac:dyDescent="0.25">
      <c r="A1699" s="46">
        <v>2018</v>
      </c>
      <c r="B1699" s="46">
        <v>7</v>
      </c>
      <c r="C1699" s="48" t="s">
        <v>4</v>
      </c>
      <c r="D1699" s="40">
        <v>6508</v>
      </c>
      <c r="E1699" s="46" t="s">
        <v>18</v>
      </c>
    </row>
    <row r="1700" spans="1:5" s="21" customFormat="1" x14ac:dyDescent="0.25">
      <c r="A1700" s="46">
        <v>2018</v>
      </c>
      <c r="B1700" s="46">
        <v>7</v>
      </c>
      <c r="C1700" s="48" t="s">
        <v>36</v>
      </c>
      <c r="D1700" s="46">
        <v>783</v>
      </c>
      <c r="E1700" s="40" t="s">
        <v>35</v>
      </c>
    </row>
    <row r="1701" spans="1:5" s="21" customFormat="1" x14ac:dyDescent="0.25">
      <c r="A1701" s="46">
        <v>2018</v>
      </c>
      <c r="B1701" s="46">
        <v>7</v>
      </c>
      <c r="C1701" s="48" t="s">
        <v>36</v>
      </c>
      <c r="D1701" s="48">
        <v>1076</v>
      </c>
      <c r="E1701" s="40" t="s">
        <v>34</v>
      </c>
    </row>
    <row r="1702" spans="1:5" s="21" customFormat="1" x14ac:dyDescent="0.25">
      <c r="A1702" s="46">
        <v>2018</v>
      </c>
      <c r="B1702" s="46">
        <v>7</v>
      </c>
      <c r="C1702" s="48" t="s">
        <v>36</v>
      </c>
      <c r="D1702" s="40">
        <v>1859</v>
      </c>
      <c r="E1702" s="46" t="s">
        <v>18</v>
      </c>
    </row>
    <row r="1703" spans="1:5" s="21" customFormat="1" x14ac:dyDescent="0.25">
      <c r="A1703" s="46">
        <v>2018</v>
      </c>
      <c r="B1703" s="46">
        <v>7</v>
      </c>
      <c r="C1703" s="48" t="s">
        <v>66</v>
      </c>
      <c r="D1703" s="40">
        <v>355</v>
      </c>
      <c r="E1703" s="48" t="s">
        <v>35</v>
      </c>
    </row>
    <row r="1704" spans="1:5" s="21" customFormat="1" x14ac:dyDescent="0.25">
      <c r="A1704" s="46">
        <v>2018</v>
      </c>
      <c r="B1704" s="46">
        <v>7</v>
      </c>
      <c r="C1704" s="48" t="s">
        <v>66</v>
      </c>
      <c r="D1704" s="40">
        <v>4894</v>
      </c>
      <c r="E1704" s="48" t="s">
        <v>34</v>
      </c>
    </row>
    <row r="1705" spans="1:5" s="21" customFormat="1" x14ac:dyDescent="0.25">
      <c r="A1705" s="46">
        <v>2018</v>
      </c>
      <c r="B1705" s="46">
        <v>7</v>
      </c>
      <c r="C1705" s="48" t="s">
        <v>66</v>
      </c>
      <c r="D1705" s="48">
        <v>5249</v>
      </c>
      <c r="E1705" s="46" t="s">
        <v>18</v>
      </c>
    </row>
    <row r="1706" spans="1:5" s="21" customFormat="1" x14ac:dyDescent="0.25">
      <c r="A1706" s="46">
        <v>2018</v>
      </c>
      <c r="B1706" s="46">
        <v>8</v>
      </c>
      <c r="C1706" s="48" t="s">
        <v>16</v>
      </c>
      <c r="D1706" s="40">
        <v>75432</v>
      </c>
      <c r="E1706" s="46" t="s">
        <v>35</v>
      </c>
    </row>
    <row r="1707" spans="1:5" s="21" customFormat="1" x14ac:dyDescent="0.25">
      <c r="A1707" s="46">
        <v>2018</v>
      </c>
      <c r="B1707" s="46">
        <v>8</v>
      </c>
      <c r="C1707" s="48" t="s">
        <v>16</v>
      </c>
      <c r="D1707" s="40">
        <v>170333</v>
      </c>
      <c r="E1707" s="46" t="s">
        <v>34</v>
      </c>
    </row>
    <row r="1708" spans="1:5" s="21" customFormat="1" x14ac:dyDescent="0.25">
      <c r="A1708" s="46">
        <v>2018</v>
      </c>
      <c r="B1708" s="46">
        <v>8</v>
      </c>
      <c r="C1708" s="48" t="s">
        <v>16</v>
      </c>
      <c r="D1708" s="40">
        <v>245765</v>
      </c>
      <c r="E1708" s="46" t="s">
        <v>18</v>
      </c>
    </row>
    <row r="1709" spans="1:5" s="21" customFormat="1" x14ac:dyDescent="0.25">
      <c r="A1709" s="46">
        <v>2018</v>
      </c>
      <c r="B1709" s="46">
        <v>8</v>
      </c>
      <c r="C1709" s="40" t="s">
        <v>67</v>
      </c>
      <c r="D1709" s="40">
        <v>75745</v>
      </c>
      <c r="E1709" s="46" t="s">
        <v>35</v>
      </c>
    </row>
    <row r="1710" spans="1:5" s="21" customFormat="1" x14ac:dyDescent="0.25">
      <c r="A1710" s="46">
        <v>2018</v>
      </c>
      <c r="B1710" s="46">
        <v>8</v>
      </c>
      <c r="C1710" s="40" t="s">
        <v>67</v>
      </c>
      <c r="D1710" s="40">
        <v>191994</v>
      </c>
      <c r="E1710" s="46" t="s">
        <v>34</v>
      </c>
    </row>
    <row r="1711" spans="1:5" s="21" customFormat="1" x14ac:dyDescent="0.25">
      <c r="A1711" s="46">
        <v>2018</v>
      </c>
      <c r="B1711" s="46">
        <v>8</v>
      </c>
      <c r="C1711" s="40" t="s">
        <v>67</v>
      </c>
      <c r="D1711" s="40">
        <v>267739</v>
      </c>
      <c r="E1711" s="46" t="s">
        <v>18</v>
      </c>
    </row>
    <row r="1712" spans="1:5" s="21" customFormat="1" x14ac:dyDescent="0.25">
      <c r="A1712" s="46">
        <v>2018</v>
      </c>
      <c r="B1712" s="46">
        <v>8</v>
      </c>
      <c r="C1712" s="48" t="s">
        <v>80</v>
      </c>
      <c r="D1712" s="40">
        <v>98</v>
      </c>
      <c r="E1712" s="46" t="s">
        <v>35</v>
      </c>
    </row>
    <row r="1713" spans="1:5" s="21" customFormat="1" x14ac:dyDescent="0.25">
      <c r="A1713" s="46">
        <v>2018</v>
      </c>
      <c r="B1713" s="46">
        <v>8</v>
      </c>
      <c r="C1713" s="48" t="s">
        <v>80</v>
      </c>
      <c r="D1713" s="49">
        <v>58118</v>
      </c>
      <c r="E1713" s="46" t="s">
        <v>34</v>
      </c>
    </row>
    <row r="1714" spans="1:5" s="21" customFormat="1" x14ac:dyDescent="0.25">
      <c r="A1714" s="46">
        <v>2018</v>
      </c>
      <c r="B1714" s="46">
        <v>8</v>
      </c>
      <c r="C1714" s="48" t="s">
        <v>80</v>
      </c>
      <c r="D1714" s="40">
        <v>58216</v>
      </c>
      <c r="E1714" s="46" t="s">
        <v>18</v>
      </c>
    </row>
    <row r="1715" spans="1:5" s="21" customFormat="1" x14ac:dyDescent="0.25">
      <c r="A1715" s="46">
        <v>2018</v>
      </c>
      <c r="B1715" s="46">
        <v>8</v>
      </c>
      <c r="C1715" s="48" t="s">
        <v>57</v>
      </c>
      <c r="D1715" s="40">
        <v>1837</v>
      </c>
      <c r="E1715" s="46" t="s">
        <v>35</v>
      </c>
    </row>
    <row r="1716" spans="1:5" s="21" customFormat="1" x14ac:dyDescent="0.25">
      <c r="A1716" s="46">
        <v>2018</v>
      </c>
      <c r="B1716" s="46">
        <v>8</v>
      </c>
      <c r="C1716" s="48" t="s">
        <v>57</v>
      </c>
      <c r="D1716" s="40">
        <v>23800</v>
      </c>
      <c r="E1716" s="46" t="s">
        <v>34</v>
      </c>
    </row>
    <row r="1717" spans="1:5" s="21" customFormat="1" x14ac:dyDescent="0.25">
      <c r="A1717" s="46">
        <v>2018</v>
      </c>
      <c r="B1717" s="46">
        <v>8</v>
      </c>
      <c r="C1717" s="48" t="s">
        <v>57</v>
      </c>
      <c r="D1717" s="40">
        <v>25637</v>
      </c>
      <c r="E1717" s="46" t="s">
        <v>18</v>
      </c>
    </row>
    <row r="1718" spans="1:5" s="21" customFormat="1" x14ac:dyDescent="0.25">
      <c r="A1718" s="46">
        <v>2018</v>
      </c>
      <c r="B1718" s="46">
        <v>8</v>
      </c>
      <c r="C1718" s="40" t="s">
        <v>68</v>
      </c>
      <c r="D1718" s="40">
        <v>1935</v>
      </c>
      <c r="E1718" s="46" t="s">
        <v>35</v>
      </c>
    </row>
    <row r="1719" spans="1:5" s="21" customFormat="1" x14ac:dyDescent="0.25">
      <c r="A1719" s="46">
        <v>2018</v>
      </c>
      <c r="B1719" s="46">
        <v>8</v>
      </c>
      <c r="C1719" s="40" t="s">
        <v>68</v>
      </c>
      <c r="D1719" s="40">
        <v>81918</v>
      </c>
      <c r="E1719" s="46" t="s">
        <v>34</v>
      </c>
    </row>
    <row r="1720" spans="1:5" s="21" customFormat="1" x14ac:dyDescent="0.25">
      <c r="A1720" s="46">
        <v>2018</v>
      </c>
      <c r="B1720" s="46">
        <v>8</v>
      </c>
      <c r="C1720" s="40" t="s">
        <v>68</v>
      </c>
      <c r="D1720" s="40">
        <v>83853</v>
      </c>
      <c r="E1720" s="46" t="s">
        <v>18</v>
      </c>
    </row>
    <row r="1721" spans="1:5" s="21" customFormat="1" x14ac:dyDescent="0.25">
      <c r="A1721" s="46">
        <v>2018</v>
      </c>
      <c r="B1721" s="46">
        <v>8</v>
      </c>
      <c r="C1721" s="42" t="s">
        <v>13</v>
      </c>
      <c r="D1721" s="40">
        <v>12961</v>
      </c>
      <c r="E1721" s="46" t="s">
        <v>35</v>
      </c>
    </row>
    <row r="1722" spans="1:5" s="21" customFormat="1" x14ac:dyDescent="0.25">
      <c r="A1722" s="46">
        <v>2018</v>
      </c>
      <c r="B1722" s="46">
        <v>8</v>
      </c>
      <c r="C1722" s="42" t="s">
        <v>13</v>
      </c>
      <c r="D1722" s="40">
        <v>3324</v>
      </c>
      <c r="E1722" s="46" t="s">
        <v>34</v>
      </c>
    </row>
    <row r="1723" spans="1:5" s="21" customFormat="1" x14ac:dyDescent="0.25">
      <c r="A1723" s="46">
        <v>2018</v>
      </c>
      <c r="B1723" s="46">
        <v>8</v>
      </c>
      <c r="C1723" s="42" t="s">
        <v>13</v>
      </c>
      <c r="D1723" s="40">
        <v>16285</v>
      </c>
      <c r="E1723" s="46" t="s">
        <v>18</v>
      </c>
    </row>
    <row r="1724" spans="1:5" s="21" customFormat="1" x14ac:dyDescent="0.25">
      <c r="A1724" s="46">
        <v>2018</v>
      </c>
      <c r="B1724" s="46">
        <v>8</v>
      </c>
      <c r="C1724" s="48" t="s">
        <v>76</v>
      </c>
      <c r="D1724" s="40">
        <v>313</v>
      </c>
      <c r="E1724" s="46" t="s">
        <v>35</v>
      </c>
    </row>
    <row r="1725" spans="1:5" s="21" customFormat="1" x14ac:dyDescent="0.25">
      <c r="A1725" s="46">
        <v>2018</v>
      </c>
      <c r="B1725" s="46">
        <v>8</v>
      </c>
      <c r="C1725" s="48" t="s">
        <v>76</v>
      </c>
      <c r="D1725" s="49">
        <v>21476</v>
      </c>
      <c r="E1725" s="46" t="s">
        <v>34</v>
      </c>
    </row>
    <row r="1726" spans="1:5" s="21" customFormat="1" x14ac:dyDescent="0.25">
      <c r="A1726" s="46">
        <v>2018</v>
      </c>
      <c r="B1726" s="46">
        <v>8</v>
      </c>
      <c r="C1726" s="48" t="s">
        <v>76</v>
      </c>
      <c r="D1726" s="40">
        <f>D1724+D1725</f>
        <v>21789</v>
      </c>
      <c r="E1726" s="46" t="s">
        <v>18</v>
      </c>
    </row>
    <row r="1727" spans="1:5" s="21" customFormat="1" x14ac:dyDescent="0.25">
      <c r="A1727" s="46">
        <v>2018</v>
      </c>
      <c r="B1727" s="48">
        <v>8</v>
      </c>
      <c r="C1727" s="48" t="s">
        <v>83</v>
      </c>
      <c r="D1727" s="40">
        <v>134</v>
      </c>
      <c r="E1727" s="46" t="s">
        <v>34</v>
      </c>
    </row>
    <row r="1728" spans="1:5" s="21" customFormat="1" x14ac:dyDescent="0.25">
      <c r="A1728" s="46">
        <v>2018</v>
      </c>
      <c r="B1728" s="48">
        <v>8</v>
      </c>
      <c r="C1728" s="48" t="s">
        <v>83</v>
      </c>
      <c r="D1728" s="40">
        <v>2504</v>
      </c>
      <c r="E1728" s="46" t="s">
        <v>35</v>
      </c>
    </row>
    <row r="1729" spans="1:5" s="21" customFormat="1" x14ac:dyDescent="0.25">
      <c r="A1729" s="46">
        <v>2018</v>
      </c>
      <c r="B1729" s="46">
        <v>8</v>
      </c>
      <c r="C1729" s="48" t="s">
        <v>83</v>
      </c>
      <c r="D1729" s="40">
        <v>2638</v>
      </c>
      <c r="E1729" s="46" t="s">
        <v>18</v>
      </c>
    </row>
    <row r="1730" spans="1:5" s="21" customFormat="1" x14ac:dyDescent="0.25">
      <c r="A1730" s="46">
        <v>2018</v>
      </c>
      <c r="B1730" s="48">
        <v>8</v>
      </c>
      <c r="C1730" s="48" t="s">
        <v>84</v>
      </c>
      <c r="D1730" s="40">
        <v>8451</v>
      </c>
      <c r="E1730" s="46" t="s">
        <v>34</v>
      </c>
    </row>
    <row r="1731" spans="1:5" s="21" customFormat="1" x14ac:dyDescent="0.25">
      <c r="A1731" s="46">
        <v>2018</v>
      </c>
      <c r="B1731" s="48">
        <v>8</v>
      </c>
      <c r="C1731" s="48" t="s">
        <v>84</v>
      </c>
      <c r="D1731" s="40">
        <v>2547</v>
      </c>
      <c r="E1731" s="46" t="s">
        <v>35</v>
      </c>
    </row>
    <row r="1732" spans="1:5" s="21" customFormat="1" x14ac:dyDescent="0.25">
      <c r="A1732" s="46">
        <v>2018</v>
      </c>
      <c r="B1732" s="48">
        <v>8</v>
      </c>
      <c r="C1732" s="48" t="s">
        <v>84</v>
      </c>
      <c r="D1732" s="40">
        <v>10998</v>
      </c>
      <c r="E1732" s="46" t="s">
        <v>18</v>
      </c>
    </row>
    <row r="1733" spans="1:5" s="21" customFormat="1" x14ac:dyDescent="0.25">
      <c r="A1733" s="46">
        <v>2018</v>
      </c>
      <c r="B1733" s="46">
        <v>8</v>
      </c>
      <c r="C1733" s="48" t="s">
        <v>4</v>
      </c>
      <c r="D1733" s="48">
        <v>2609</v>
      </c>
      <c r="E1733" s="40" t="s">
        <v>35</v>
      </c>
    </row>
    <row r="1734" spans="1:5" s="21" customFormat="1" x14ac:dyDescent="0.25">
      <c r="A1734" s="46">
        <v>2018</v>
      </c>
      <c r="B1734" s="46">
        <v>8</v>
      </c>
      <c r="C1734" s="48" t="s">
        <v>4</v>
      </c>
      <c r="D1734" s="48">
        <v>6746</v>
      </c>
      <c r="E1734" s="40" t="s">
        <v>34</v>
      </c>
    </row>
    <row r="1735" spans="1:5" s="21" customFormat="1" x14ac:dyDescent="0.25">
      <c r="A1735" s="46">
        <v>2018</v>
      </c>
      <c r="B1735" s="46">
        <v>8</v>
      </c>
      <c r="C1735" s="48" t="s">
        <v>4</v>
      </c>
      <c r="D1735" s="40">
        <v>9355</v>
      </c>
      <c r="E1735" s="46" t="s">
        <v>18</v>
      </c>
    </row>
    <row r="1736" spans="1:5" s="21" customFormat="1" x14ac:dyDescent="0.25">
      <c r="A1736" s="46">
        <v>2018</v>
      </c>
      <c r="B1736" s="46">
        <v>8</v>
      </c>
      <c r="C1736" s="48" t="s">
        <v>36</v>
      </c>
      <c r="D1736" s="48">
        <v>1499</v>
      </c>
      <c r="E1736" s="40" t="s">
        <v>35</v>
      </c>
    </row>
    <row r="1737" spans="1:5" s="21" customFormat="1" x14ac:dyDescent="0.25">
      <c r="A1737" s="46">
        <v>2018</v>
      </c>
      <c r="B1737" s="46">
        <v>8</v>
      </c>
      <c r="C1737" s="48" t="s">
        <v>36</v>
      </c>
      <c r="D1737" s="48">
        <v>1513</v>
      </c>
      <c r="E1737" s="40" t="s">
        <v>34</v>
      </c>
    </row>
    <row r="1738" spans="1:5" s="21" customFormat="1" x14ac:dyDescent="0.25">
      <c r="A1738" s="46">
        <v>2018</v>
      </c>
      <c r="B1738" s="46">
        <v>8</v>
      </c>
      <c r="C1738" s="48" t="s">
        <v>36</v>
      </c>
      <c r="D1738" s="40">
        <v>3012</v>
      </c>
      <c r="E1738" s="46" t="s">
        <v>18</v>
      </c>
    </row>
    <row r="1739" spans="1:5" s="21" customFormat="1" x14ac:dyDescent="0.25">
      <c r="A1739" s="46">
        <v>2018</v>
      </c>
      <c r="B1739" s="46">
        <v>8</v>
      </c>
      <c r="C1739" s="48" t="s">
        <v>66</v>
      </c>
      <c r="D1739" s="40">
        <v>624</v>
      </c>
      <c r="E1739" s="48" t="s">
        <v>35</v>
      </c>
    </row>
    <row r="1740" spans="1:5" s="21" customFormat="1" x14ac:dyDescent="0.25">
      <c r="A1740" s="46">
        <v>2018</v>
      </c>
      <c r="B1740" s="46">
        <v>8</v>
      </c>
      <c r="C1740" s="48" t="s">
        <v>66</v>
      </c>
      <c r="D1740" s="40">
        <v>7764</v>
      </c>
      <c r="E1740" s="48" t="s">
        <v>34</v>
      </c>
    </row>
    <row r="1741" spans="1:5" s="21" customFormat="1" x14ac:dyDescent="0.25">
      <c r="A1741" s="46">
        <v>2018</v>
      </c>
      <c r="B1741" s="46">
        <v>8</v>
      </c>
      <c r="C1741" s="48" t="s">
        <v>66</v>
      </c>
      <c r="D1741" s="48">
        <v>8388</v>
      </c>
      <c r="E1741" s="46" t="s">
        <v>18</v>
      </c>
    </row>
    <row r="1742" spans="1:5" s="21" customFormat="1" x14ac:dyDescent="0.25">
      <c r="A1742" s="46">
        <v>2018</v>
      </c>
      <c r="B1742" s="46">
        <v>9</v>
      </c>
      <c r="C1742" s="48" t="s">
        <v>16</v>
      </c>
      <c r="D1742" s="40">
        <v>75461</v>
      </c>
      <c r="E1742" s="46" t="s">
        <v>35</v>
      </c>
    </row>
    <row r="1743" spans="1:5" s="21" customFormat="1" x14ac:dyDescent="0.25">
      <c r="A1743" s="46">
        <v>2018</v>
      </c>
      <c r="B1743" s="46">
        <v>9</v>
      </c>
      <c r="C1743" s="48" t="s">
        <v>16</v>
      </c>
      <c r="D1743" s="40">
        <v>158655</v>
      </c>
      <c r="E1743" s="46" t="s">
        <v>34</v>
      </c>
    </row>
    <row r="1744" spans="1:5" s="21" customFormat="1" x14ac:dyDescent="0.25">
      <c r="A1744" s="46">
        <v>2018</v>
      </c>
      <c r="B1744" s="46">
        <v>9</v>
      </c>
      <c r="C1744" s="48" t="s">
        <v>16</v>
      </c>
      <c r="D1744" s="40">
        <v>234116</v>
      </c>
      <c r="E1744" s="46" t="s">
        <v>18</v>
      </c>
    </row>
    <row r="1745" spans="1:5" s="21" customFormat="1" x14ac:dyDescent="0.25">
      <c r="A1745" s="46">
        <v>2018</v>
      </c>
      <c r="B1745" s="46">
        <v>9</v>
      </c>
      <c r="C1745" s="40" t="s">
        <v>67</v>
      </c>
      <c r="D1745" s="40">
        <v>75834</v>
      </c>
      <c r="E1745" s="46" t="s">
        <v>35</v>
      </c>
    </row>
    <row r="1746" spans="1:5" s="21" customFormat="1" x14ac:dyDescent="0.25">
      <c r="A1746" s="46">
        <v>2018</v>
      </c>
      <c r="B1746" s="46">
        <v>9</v>
      </c>
      <c r="C1746" s="40" t="s">
        <v>67</v>
      </c>
      <c r="D1746" s="40">
        <v>180316</v>
      </c>
      <c r="E1746" s="46" t="s">
        <v>34</v>
      </c>
    </row>
    <row r="1747" spans="1:5" s="21" customFormat="1" x14ac:dyDescent="0.25">
      <c r="A1747" s="46">
        <v>2018</v>
      </c>
      <c r="B1747" s="46">
        <v>9</v>
      </c>
      <c r="C1747" s="40" t="s">
        <v>67</v>
      </c>
      <c r="D1747" s="40">
        <v>256150</v>
      </c>
      <c r="E1747" s="46" t="s">
        <v>18</v>
      </c>
    </row>
    <row r="1748" spans="1:5" s="21" customFormat="1" x14ac:dyDescent="0.25">
      <c r="A1748" s="46">
        <v>2018</v>
      </c>
      <c r="B1748" s="46">
        <v>9</v>
      </c>
      <c r="C1748" s="48" t="s">
        <v>80</v>
      </c>
      <c r="D1748" s="40">
        <v>132</v>
      </c>
      <c r="E1748" s="46" t="s">
        <v>35</v>
      </c>
    </row>
    <row r="1749" spans="1:5" s="21" customFormat="1" x14ac:dyDescent="0.25">
      <c r="A1749" s="46">
        <v>2018</v>
      </c>
      <c r="B1749" s="46">
        <v>9</v>
      </c>
      <c r="C1749" s="48" t="s">
        <v>80</v>
      </c>
      <c r="D1749" s="49">
        <v>56830</v>
      </c>
      <c r="E1749" s="46" t="s">
        <v>34</v>
      </c>
    </row>
    <row r="1750" spans="1:5" s="21" customFormat="1" x14ac:dyDescent="0.25">
      <c r="A1750" s="46">
        <v>2018</v>
      </c>
      <c r="B1750" s="46">
        <v>9</v>
      </c>
      <c r="C1750" s="48" t="s">
        <v>80</v>
      </c>
      <c r="D1750" s="40">
        <v>56962</v>
      </c>
      <c r="E1750" s="46" t="s">
        <v>18</v>
      </c>
    </row>
    <row r="1751" spans="1:5" s="21" customFormat="1" x14ac:dyDescent="0.25">
      <c r="A1751" s="46">
        <v>2018</v>
      </c>
      <c r="B1751" s="46">
        <v>9</v>
      </c>
      <c r="C1751" s="48" t="s">
        <v>57</v>
      </c>
      <c r="D1751" s="40">
        <v>2068</v>
      </c>
      <c r="E1751" s="46" t="s">
        <v>35</v>
      </c>
    </row>
    <row r="1752" spans="1:5" s="21" customFormat="1" x14ac:dyDescent="0.25">
      <c r="A1752" s="46">
        <v>2018</v>
      </c>
      <c r="B1752" s="46">
        <v>9</v>
      </c>
      <c r="C1752" s="48" t="s">
        <v>57</v>
      </c>
      <c r="D1752" s="40">
        <v>24989</v>
      </c>
      <c r="E1752" s="46" t="s">
        <v>34</v>
      </c>
    </row>
    <row r="1753" spans="1:5" s="21" customFormat="1" x14ac:dyDescent="0.25">
      <c r="A1753" s="46">
        <v>2018</v>
      </c>
      <c r="B1753" s="46">
        <v>9</v>
      </c>
      <c r="C1753" s="48" t="s">
        <v>57</v>
      </c>
      <c r="D1753" s="40">
        <v>27057</v>
      </c>
      <c r="E1753" s="46" t="s">
        <v>18</v>
      </c>
    </row>
    <row r="1754" spans="1:5" s="21" customFormat="1" x14ac:dyDescent="0.25">
      <c r="A1754" s="46">
        <v>2018</v>
      </c>
      <c r="B1754" s="46">
        <v>9</v>
      </c>
      <c r="C1754" s="40" t="s">
        <v>68</v>
      </c>
      <c r="D1754" s="40">
        <v>2200</v>
      </c>
      <c r="E1754" s="46" t="s">
        <v>35</v>
      </c>
    </row>
    <row r="1755" spans="1:5" s="21" customFormat="1" x14ac:dyDescent="0.25">
      <c r="A1755" s="46">
        <v>2018</v>
      </c>
      <c r="B1755" s="46">
        <v>9</v>
      </c>
      <c r="C1755" s="40" t="s">
        <v>68</v>
      </c>
      <c r="D1755" s="40">
        <v>81819</v>
      </c>
      <c r="E1755" s="46" t="s">
        <v>34</v>
      </c>
    </row>
    <row r="1756" spans="1:5" s="21" customFormat="1" x14ac:dyDescent="0.25">
      <c r="A1756" s="46">
        <v>2018</v>
      </c>
      <c r="B1756" s="46">
        <v>9</v>
      </c>
      <c r="C1756" s="40" t="s">
        <v>68</v>
      </c>
      <c r="D1756" s="40">
        <v>84019</v>
      </c>
      <c r="E1756" s="46" t="s">
        <v>18</v>
      </c>
    </row>
    <row r="1757" spans="1:5" s="21" customFormat="1" x14ac:dyDescent="0.25">
      <c r="A1757" s="46">
        <v>2018</v>
      </c>
      <c r="B1757" s="46">
        <v>9</v>
      </c>
      <c r="C1757" s="42" t="s">
        <v>13</v>
      </c>
      <c r="D1757" s="40">
        <v>9474</v>
      </c>
      <c r="E1757" s="46" t="s">
        <v>35</v>
      </c>
    </row>
    <row r="1758" spans="1:5" s="21" customFormat="1" x14ac:dyDescent="0.25">
      <c r="A1758" s="46">
        <v>2018</v>
      </c>
      <c r="B1758" s="46">
        <v>9</v>
      </c>
      <c r="C1758" s="42" t="s">
        <v>13</v>
      </c>
      <c r="D1758" s="40">
        <v>1680</v>
      </c>
      <c r="E1758" s="46" t="s">
        <v>34</v>
      </c>
    </row>
    <row r="1759" spans="1:5" s="21" customFormat="1" x14ac:dyDescent="0.25">
      <c r="A1759" s="46">
        <v>2018</v>
      </c>
      <c r="B1759" s="46">
        <v>9</v>
      </c>
      <c r="C1759" s="42" t="s">
        <v>13</v>
      </c>
      <c r="D1759" s="40">
        <v>11154</v>
      </c>
      <c r="E1759" s="46" t="s">
        <v>18</v>
      </c>
    </row>
    <row r="1760" spans="1:5" s="21" customFormat="1" x14ac:dyDescent="0.25">
      <c r="A1760" s="46">
        <v>2018</v>
      </c>
      <c r="B1760" s="46">
        <v>9</v>
      </c>
      <c r="C1760" s="48" t="s">
        <v>76</v>
      </c>
      <c r="D1760" s="40">
        <v>373</v>
      </c>
      <c r="E1760" s="46" t="s">
        <v>35</v>
      </c>
    </row>
    <row r="1761" spans="1:5" s="21" customFormat="1" x14ac:dyDescent="0.25">
      <c r="A1761" s="46">
        <v>2018</v>
      </c>
      <c r="B1761" s="46">
        <v>9</v>
      </c>
      <c r="C1761" s="48" t="s">
        <v>76</v>
      </c>
      <c r="D1761" s="49">
        <v>21661</v>
      </c>
      <c r="E1761" s="46" t="s">
        <v>34</v>
      </c>
    </row>
    <row r="1762" spans="1:5" s="21" customFormat="1" x14ac:dyDescent="0.25">
      <c r="A1762" s="46">
        <v>2018</v>
      </c>
      <c r="B1762" s="46">
        <v>9</v>
      </c>
      <c r="C1762" s="48" t="s">
        <v>76</v>
      </c>
      <c r="D1762" s="40">
        <v>22034</v>
      </c>
      <c r="E1762" s="46" t="s">
        <v>18</v>
      </c>
    </row>
    <row r="1763" spans="1:5" s="21" customFormat="1" x14ac:dyDescent="0.25">
      <c r="A1763" s="46">
        <v>2018</v>
      </c>
      <c r="B1763" s="48">
        <v>9</v>
      </c>
      <c r="C1763" s="48" t="s">
        <v>83</v>
      </c>
      <c r="D1763" s="40">
        <v>227</v>
      </c>
      <c r="E1763" s="46" t="s">
        <v>34</v>
      </c>
    </row>
    <row r="1764" spans="1:5" s="21" customFormat="1" x14ac:dyDescent="0.25">
      <c r="A1764" s="46">
        <v>2018</v>
      </c>
      <c r="B1764" s="48">
        <v>9</v>
      </c>
      <c r="C1764" s="48" t="s">
        <v>83</v>
      </c>
      <c r="D1764" s="40">
        <v>1875</v>
      </c>
      <c r="E1764" s="46" t="s">
        <v>35</v>
      </c>
    </row>
    <row r="1765" spans="1:5" s="21" customFormat="1" x14ac:dyDescent="0.25">
      <c r="A1765" s="46">
        <v>2018</v>
      </c>
      <c r="B1765" s="46">
        <v>9</v>
      </c>
      <c r="C1765" s="48" t="s">
        <v>83</v>
      </c>
      <c r="D1765" s="40">
        <v>2102</v>
      </c>
      <c r="E1765" s="46" t="s">
        <v>18</v>
      </c>
    </row>
    <row r="1766" spans="1:5" s="21" customFormat="1" x14ac:dyDescent="0.25">
      <c r="A1766" s="46">
        <v>2018</v>
      </c>
      <c r="B1766" s="48">
        <v>9</v>
      </c>
      <c r="C1766" s="48" t="s">
        <v>84</v>
      </c>
      <c r="D1766" s="40">
        <v>5675</v>
      </c>
      <c r="E1766" s="46" t="s">
        <v>34</v>
      </c>
    </row>
    <row r="1767" spans="1:5" s="21" customFormat="1" x14ac:dyDescent="0.25">
      <c r="A1767" s="46">
        <v>2018</v>
      </c>
      <c r="B1767" s="48">
        <v>9</v>
      </c>
      <c r="C1767" s="48" t="s">
        <v>84</v>
      </c>
      <c r="D1767" s="40">
        <v>2508</v>
      </c>
      <c r="E1767" s="46" t="s">
        <v>35</v>
      </c>
    </row>
    <row r="1768" spans="1:5" s="21" customFormat="1" x14ac:dyDescent="0.25">
      <c r="A1768" s="46">
        <v>2018</v>
      </c>
      <c r="B1768" s="48">
        <v>9</v>
      </c>
      <c r="C1768" s="48" t="s">
        <v>84</v>
      </c>
      <c r="D1768" s="40">
        <v>8183</v>
      </c>
      <c r="E1768" s="46" t="s">
        <v>18</v>
      </c>
    </row>
    <row r="1769" spans="1:5" s="21" customFormat="1" x14ac:dyDescent="0.25">
      <c r="A1769" s="46">
        <v>2018</v>
      </c>
      <c r="B1769" s="46">
        <v>9</v>
      </c>
      <c r="C1769" s="48" t="s">
        <v>4</v>
      </c>
      <c r="D1769" s="48">
        <v>2245</v>
      </c>
      <c r="E1769" s="40" t="s">
        <v>35</v>
      </c>
    </row>
    <row r="1770" spans="1:5" s="21" customFormat="1" x14ac:dyDescent="0.25">
      <c r="A1770" s="46">
        <v>2018</v>
      </c>
      <c r="B1770" s="46">
        <v>9</v>
      </c>
      <c r="C1770" s="48" t="s">
        <v>4</v>
      </c>
      <c r="D1770" s="48">
        <v>6471</v>
      </c>
      <c r="E1770" s="40" t="s">
        <v>34</v>
      </c>
    </row>
    <row r="1771" spans="1:5" s="21" customFormat="1" x14ac:dyDescent="0.25">
      <c r="A1771" s="46">
        <v>2018</v>
      </c>
      <c r="B1771" s="46">
        <v>9</v>
      </c>
      <c r="C1771" s="48" t="s">
        <v>4</v>
      </c>
      <c r="D1771" s="40">
        <v>8716</v>
      </c>
      <c r="E1771" s="46" t="s">
        <v>18</v>
      </c>
    </row>
    <row r="1772" spans="1:5" s="21" customFormat="1" x14ac:dyDescent="0.25">
      <c r="A1772" s="46">
        <v>2018</v>
      </c>
      <c r="B1772" s="46">
        <v>9</v>
      </c>
      <c r="C1772" s="48" t="s">
        <v>36</v>
      </c>
      <c r="D1772" s="48">
        <v>1514</v>
      </c>
      <c r="E1772" s="40" t="s">
        <v>35</v>
      </c>
    </row>
    <row r="1773" spans="1:5" s="21" customFormat="1" x14ac:dyDescent="0.25">
      <c r="A1773" s="46">
        <v>2018</v>
      </c>
      <c r="B1773" s="46">
        <v>9</v>
      </c>
      <c r="C1773" s="48" t="s">
        <v>36</v>
      </c>
      <c r="D1773" s="48">
        <v>1253</v>
      </c>
      <c r="E1773" s="40" t="s">
        <v>34</v>
      </c>
    </row>
    <row r="1774" spans="1:5" s="21" customFormat="1" x14ac:dyDescent="0.25">
      <c r="A1774" s="46">
        <v>2018</v>
      </c>
      <c r="B1774" s="46">
        <v>9</v>
      </c>
      <c r="C1774" s="48" t="s">
        <v>36</v>
      </c>
      <c r="D1774" s="40">
        <v>2767</v>
      </c>
      <c r="E1774" s="46" t="s">
        <v>18</v>
      </c>
    </row>
    <row r="1775" spans="1:5" s="21" customFormat="1" x14ac:dyDescent="0.25">
      <c r="A1775" s="46">
        <v>2018</v>
      </c>
      <c r="B1775" s="46">
        <v>9</v>
      </c>
      <c r="C1775" s="48" t="s">
        <v>66</v>
      </c>
      <c r="D1775" s="40">
        <v>612</v>
      </c>
      <c r="E1775" s="48" t="s">
        <v>35</v>
      </c>
    </row>
    <row r="1776" spans="1:5" s="21" customFormat="1" x14ac:dyDescent="0.25">
      <c r="A1776" s="46">
        <v>2018</v>
      </c>
      <c r="B1776" s="46">
        <v>9</v>
      </c>
      <c r="C1776" s="48" t="s">
        <v>66</v>
      </c>
      <c r="D1776" s="40">
        <v>5080</v>
      </c>
      <c r="E1776" s="48" t="s">
        <v>34</v>
      </c>
    </row>
    <row r="1777" spans="1:5" s="21" customFormat="1" x14ac:dyDescent="0.25">
      <c r="A1777" s="46">
        <v>2018</v>
      </c>
      <c r="B1777" s="46">
        <v>9</v>
      </c>
      <c r="C1777" s="48" t="s">
        <v>66</v>
      </c>
      <c r="D1777" s="48">
        <v>5692</v>
      </c>
      <c r="E1777" s="46" t="s">
        <v>18</v>
      </c>
    </row>
    <row r="1778" spans="1:5" s="21" customFormat="1" x14ac:dyDescent="0.25">
      <c r="A1778" s="46">
        <v>2018</v>
      </c>
      <c r="B1778" s="46">
        <v>10</v>
      </c>
      <c r="C1778" s="48" t="s">
        <v>16</v>
      </c>
      <c r="D1778" s="40">
        <v>82941</v>
      </c>
      <c r="E1778" s="46" t="s">
        <v>35</v>
      </c>
    </row>
    <row r="1779" spans="1:5" s="21" customFormat="1" x14ac:dyDescent="0.25">
      <c r="A1779" s="46">
        <v>2018</v>
      </c>
      <c r="B1779" s="46">
        <v>10</v>
      </c>
      <c r="C1779" s="48" t="s">
        <v>16</v>
      </c>
      <c r="D1779" s="40">
        <v>148148</v>
      </c>
      <c r="E1779" s="46" t="s">
        <v>34</v>
      </c>
    </row>
    <row r="1780" spans="1:5" s="21" customFormat="1" x14ac:dyDescent="0.25">
      <c r="A1780" s="46">
        <v>2018</v>
      </c>
      <c r="B1780" s="46">
        <v>10</v>
      </c>
      <c r="C1780" s="48" t="s">
        <v>16</v>
      </c>
      <c r="D1780" s="40">
        <v>231089</v>
      </c>
      <c r="E1780" s="46" t="s">
        <v>18</v>
      </c>
    </row>
    <row r="1781" spans="1:5" s="21" customFormat="1" x14ac:dyDescent="0.25">
      <c r="A1781" s="46">
        <v>2018</v>
      </c>
      <c r="B1781" s="46">
        <v>10</v>
      </c>
      <c r="C1781" s="42" t="s">
        <v>13</v>
      </c>
      <c r="D1781" s="50">
        <v>9719</v>
      </c>
      <c r="E1781" s="46" t="s">
        <v>35</v>
      </c>
    </row>
    <row r="1782" spans="1:5" s="21" customFormat="1" x14ac:dyDescent="0.25">
      <c r="A1782" s="46">
        <v>2018</v>
      </c>
      <c r="B1782" s="46">
        <v>10</v>
      </c>
      <c r="C1782" s="42" t="s">
        <v>13</v>
      </c>
      <c r="D1782" s="50">
        <v>1728</v>
      </c>
      <c r="E1782" s="46" t="s">
        <v>34</v>
      </c>
    </row>
    <row r="1783" spans="1:5" x14ac:dyDescent="0.25">
      <c r="A1783" s="46">
        <v>2018</v>
      </c>
      <c r="B1783" s="46">
        <v>10</v>
      </c>
      <c r="C1783" s="42" t="s">
        <v>13</v>
      </c>
      <c r="D1783" s="50">
        <v>11447</v>
      </c>
      <c r="E1783" s="46" t="s">
        <v>18</v>
      </c>
    </row>
    <row r="1784" spans="1:5" x14ac:dyDescent="0.25">
      <c r="A1784" s="46">
        <v>2018</v>
      </c>
      <c r="B1784" s="46">
        <v>10</v>
      </c>
      <c r="C1784" s="48" t="s">
        <v>76</v>
      </c>
      <c r="D1784" s="40">
        <v>408</v>
      </c>
      <c r="E1784" s="46" t="s">
        <v>35</v>
      </c>
    </row>
    <row r="1785" spans="1:5" x14ac:dyDescent="0.25">
      <c r="A1785" s="46">
        <v>2018</v>
      </c>
      <c r="B1785" s="46">
        <v>10</v>
      </c>
      <c r="C1785" s="48" t="s">
        <v>76</v>
      </c>
      <c r="D1785" s="49">
        <v>22133</v>
      </c>
      <c r="E1785" s="46" t="s">
        <v>34</v>
      </c>
    </row>
    <row r="1786" spans="1:5" s="21" customFormat="1" x14ac:dyDescent="0.25">
      <c r="A1786" s="46">
        <v>2018</v>
      </c>
      <c r="B1786" s="46">
        <v>10</v>
      </c>
      <c r="C1786" s="48" t="s">
        <v>76</v>
      </c>
      <c r="D1786" s="40">
        <v>22541</v>
      </c>
      <c r="E1786" s="46" t="s">
        <v>18</v>
      </c>
    </row>
    <row r="1787" spans="1:5" s="21" customFormat="1" x14ac:dyDescent="0.25">
      <c r="A1787" s="46">
        <v>2018</v>
      </c>
      <c r="B1787" s="46">
        <v>10</v>
      </c>
      <c r="C1787" s="40" t="s">
        <v>67</v>
      </c>
      <c r="D1787" s="40">
        <v>83349</v>
      </c>
      <c r="E1787" s="46" t="s">
        <v>35</v>
      </c>
    </row>
    <row r="1788" spans="1:5" s="21" customFormat="1" x14ac:dyDescent="0.25">
      <c r="A1788" s="46">
        <v>2018</v>
      </c>
      <c r="B1788" s="46">
        <v>10</v>
      </c>
      <c r="C1788" s="40" t="s">
        <v>67</v>
      </c>
      <c r="D1788" s="40">
        <v>170281</v>
      </c>
      <c r="E1788" s="46" t="s">
        <v>34</v>
      </c>
    </row>
    <row r="1789" spans="1:5" x14ac:dyDescent="0.25">
      <c r="A1789" s="46">
        <v>2018</v>
      </c>
      <c r="B1789" s="46">
        <v>10</v>
      </c>
      <c r="C1789" s="40" t="s">
        <v>67</v>
      </c>
      <c r="D1789" s="40">
        <v>253630</v>
      </c>
      <c r="E1789" s="46" t="s">
        <v>18</v>
      </c>
    </row>
    <row r="1790" spans="1:5" x14ac:dyDescent="0.25">
      <c r="A1790" s="46">
        <v>2018</v>
      </c>
      <c r="B1790" s="48">
        <v>10</v>
      </c>
      <c r="C1790" s="48" t="s">
        <v>83</v>
      </c>
      <c r="D1790" s="40">
        <v>307</v>
      </c>
      <c r="E1790" s="46" t="s">
        <v>34</v>
      </c>
    </row>
    <row r="1791" spans="1:5" x14ac:dyDescent="0.25">
      <c r="A1791" s="46">
        <v>2018</v>
      </c>
      <c r="B1791" s="48">
        <v>10</v>
      </c>
      <c r="C1791" s="48" t="s">
        <v>83</v>
      </c>
      <c r="D1791" s="40">
        <v>2481</v>
      </c>
      <c r="E1791" s="46" t="s">
        <v>35</v>
      </c>
    </row>
    <row r="1792" spans="1:5" x14ac:dyDescent="0.25">
      <c r="A1792" s="46">
        <v>2018</v>
      </c>
      <c r="B1792" s="46">
        <v>10</v>
      </c>
      <c r="C1792" s="48" t="s">
        <v>83</v>
      </c>
      <c r="D1792" s="40">
        <v>2788</v>
      </c>
      <c r="E1792" s="46" t="s">
        <v>18</v>
      </c>
    </row>
    <row r="1793" spans="1:5" x14ac:dyDescent="0.25">
      <c r="A1793" s="46">
        <v>2018</v>
      </c>
      <c r="B1793" s="48">
        <v>10</v>
      </c>
      <c r="C1793" s="48" t="s">
        <v>84</v>
      </c>
      <c r="D1793" s="40">
        <v>7182</v>
      </c>
      <c r="E1793" s="46" t="s">
        <v>34</v>
      </c>
    </row>
    <row r="1794" spans="1:5" x14ac:dyDescent="0.25">
      <c r="A1794" s="46">
        <v>2018</v>
      </c>
      <c r="B1794" s="48">
        <v>10</v>
      </c>
      <c r="C1794" s="48" t="s">
        <v>84</v>
      </c>
      <c r="D1794" s="40">
        <v>1812</v>
      </c>
      <c r="E1794" s="46" t="s">
        <v>35</v>
      </c>
    </row>
    <row r="1795" spans="1:5" x14ac:dyDescent="0.25">
      <c r="A1795" s="46">
        <v>2018</v>
      </c>
      <c r="B1795" s="48">
        <v>10</v>
      </c>
      <c r="C1795" s="48" t="s">
        <v>84</v>
      </c>
      <c r="D1795" s="40">
        <v>8994</v>
      </c>
      <c r="E1795" s="46" t="s">
        <v>18</v>
      </c>
    </row>
    <row r="1796" spans="1:5" x14ac:dyDescent="0.25">
      <c r="A1796" s="46">
        <v>2018</v>
      </c>
      <c r="B1796" s="46">
        <v>10</v>
      </c>
      <c r="C1796" s="48" t="s">
        <v>4</v>
      </c>
      <c r="D1796" s="48">
        <v>3234</v>
      </c>
      <c r="E1796" s="40" t="s">
        <v>35</v>
      </c>
    </row>
    <row r="1797" spans="1:5" x14ac:dyDescent="0.25">
      <c r="A1797" s="46">
        <v>2018</v>
      </c>
      <c r="B1797" s="46">
        <v>10</v>
      </c>
      <c r="C1797" s="48" t="s">
        <v>4</v>
      </c>
      <c r="D1797" s="48">
        <v>6206</v>
      </c>
      <c r="E1797" s="40" t="s">
        <v>34</v>
      </c>
    </row>
    <row r="1798" spans="1:5" x14ac:dyDescent="0.25">
      <c r="A1798" s="46">
        <v>2018</v>
      </c>
      <c r="B1798" s="46">
        <v>10</v>
      </c>
      <c r="C1798" s="48" t="s">
        <v>4</v>
      </c>
      <c r="D1798" s="40">
        <v>9440</v>
      </c>
      <c r="E1798" s="46" t="s">
        <v>18</v>
      </c>
    </row>
    <row r="1799" spans="1:5" x14ac:dyDescent="0.25">
      <c r="A1799" s="46">
        <v>2018</v>
      </c>
      <c r="B1799" s="46">
        <v>10</v>
      </c>
      <c r="C1799" s="48" t="s">
        <v>36</v>
      </c>
      <c r="D1799" s="48">
        <v>1935</v>
      </c>
      <c r="E1799" s="40" t="s">
        <v>35</v>
      </c>
    </row>
    <row r="1800" spans="1:5" x14ac:dyDescent="0.25">
      <c r="A1800" s="46">
        <v>2018</v>
      </c>
      <c r="B1800" s="46">
        <v>10</v>
      </c>
      <c r="C1800" s="48" t="s">
        <v>36</v>
      </c>
      <c r="D1800" s="48">
        <v>1221</v>
      </c>
      <c r="E1800" s="40" t="s">
        <v>34</v>
      </c>
    </row>
    <row r="1801" spans="1:5" x14ac:dyDescent="0.25">
      <c r="A1801" s="46">
        <v>2018</v>
      </c>
      <c r="B1801" s="46">
        <v>10</v>
      </c>
      <c r="C1801" s="48" t="s">
        <v>36</v>
      </c>
      <c r="D1801" s="40">
        <v>3156</v>
      </c>
      <c r="E1801" s="46" t="s">
        <v>18</v>
      </c>
    </row>
    <row r="1802" spans="1:5" x14ac:dyDescent="0.25">
      <c r="A1802" s="46">
        <v>2018</v>
      </c>
      <c r="B1802" s="46">
        <v>10</v>
      </c>
      <c r="C1802" s="48" t="s">
        <v>66</v>
      </c>
      <c r="D1802" s="40">
        <v>956</v>
      </c>
      <c r="E1802" s="48" t="s">
        <v>35</v>
      </c>
    </row>
    <row r="1803" spans="1:5" x14ac:dyDescent="0.25">
      <c r="A1803" s="46">
        <v>2018</v>
      </c>
      <c r="B1803" s="46">
        <v>10</v>
      </c>
      <c r="C1803" s="48" t="s">
        <v>66</v>
      </c>
      <c r="D1803" s="40">
        <v>4599</v>
      </c>
      <c r="E1803" s="48" t="s">
        <v>34</v>
      </c>
    </row>
    <row r="1804" spans="1:5" x14ac:dyDescent="0.25">
      <c r="A1804" s="46">
        <v>2018</v>
      </c>
      <c r="B1804" s="46">
        <v>10</v>
      </c>
      <c r="C1804" s="48" t="s">
        <v>66</v>
      </c>
      <c r="D1804" s="48">
        <v>5555</v>
      </c>
      <c r="E1804" s="46" t="s">
        <v>18</v>
      </c>
    </row>
    <row r="1805" spans="1:5" x14ac:dyDescent="0.25">
      <c r="A1805" s="46">
        <v>2018</v>
      </c>
      <c r="B1805" s="46">
        <v>10</v>
      </c>
      <c r="C1805" s="48" t="s">
        <v>80</v>
      </c>
      <c r="D1805" s="40">
        <v>145</v>
      </c>
      <c r="E1805" s="46" t="s">
        <v>35</v>
      </c>
    </row>
    <row r="1806" spans="1:5" x14ac:dyDescent="0.25">
      <c r="A1806" s="46">
        <v>2018</v>
      </c>
      <c r="B1806" s="46">
        <v>10</v>
      </c>
      <c r="C1806" s="48" t="s">
        <v>80</v>
      </c>
      <c r="D1806" s="49">
        <v>56894</v>
      </c>
      <c r="E1806" s="46" t="s">
        <v>34</v>
      </c>
    </row>
    <row r="1807" spans="1:5" x14ac:dyDescent="0.25">
      <c r="A1807" s="46">
        <v>2018</v>
      </c>
      <c r="B1807" s="46">
        <v>10</v>
      </c>
      <c r="C1807" s="48" t="s">
        <v>80</v>
      </c>
      <c r="D1807" s="40">
        <v>57039</v>
      </c>
      <c r="E1807" s="46" t="s">
        <v>18</v>
      </c>
    </row>
    <row r="1808" spans="1:5" x14ac:dyDescent="0.25">
      <c r="A1808" s="46">
        <v>2018</v>
      </c>
      <c r="B1808" s="46">
        <v>10</v>
      </c>
      <c r="C1808" s="48" t="s">
        <v>57</v>
      </c>
      <c r="D1808" s="40">
        <v>2296</v>
      </c>
      <c r="E1808" s="46" t="s">
        <v>35</v>
      </c>
    </row>
    <row r="1809" spans="1:5" x14ac:dyDescent="0.25">
      <c r="A1809" s="46">
        <v>2018</v>
      </c>
      <c r="B1809" s="46">
        <v>10</v>
      </c>
      <c r="C1809" s="48" t="s">
        <v>57</v>
      </c>
      <c r="D1809" s="40">
        <v>27358</v>
      </c>
      <c r="E1809" s="46" t="s">
        <v>34</v>
      </c>
    </row>
    <row r="1810" spans="1:5" x14ac:dyDescent="0.25">
      <c r="A1810" s="46">
        <v>2018</v>
      </c>
      <c r="B1810" s="46">
        <v>10</v>
      </c>
      <c r="C1810" s="48" t="s">
        <v>57</v>
      </c>
      <c r="D1810" s="40">
        <v>29654</v>
      </c>
      <c r="E1810" s="46" t="s">
        <v>18</v>
      </c>
    </row>
    <row r="1811" spans="1:5" x14ac:dyDescent="0.25">
      <c r="A1811" s="46">
        <v>2018</v>
      </c>
      <c r="B1811" s="46">
        <v>10</v>
      </c>
      <c r="C1811" s="40" t="s">
        <v>68</v>
      </c>
      <c r="D1811" s="40">
        <v>2441</v>
      </c>
      <c r="E1811" s="46" t="s">
        <v>35</v>
      </c>
    </row>
    <row r="1812" spans="1:5" x14ac:dyDescent="0.25">
      <c r="A1812" s="46">
        <v>2018</v>
      </c>
      <c r="B1812" s="46">
        <v>10</v>
      </c>
      <c r="C1812" s="40" t="s">
        <v>68</v>
      </c>
      <c r="D1812" s="40">
        <v>84252</v>
      </c>
      <c r="E1812" s="46" t="s">
        <v>34</v>
      </c>
    </row>
    <row r="1813" spans="1:5" x14ac:dyDescent="0.25">
      <c r="A1813" s="46">
        <v>2018</v>
      </c>
      <c r="B1813" s="46">
        <v>10</v>
      </c>
      <c r="C1813" s="40" t="s">
        <v>68</v>
      </c>
      <c r="D1813" s="40">
        <v>86693</v>
      </c>
      <c r="E1813" s="46" t="s">
        <v>18</v>
      </c>
    </row>
    <row r="1814" spans="1:5" x14ac:dyDescent="0.25">
      <c r="A1814" s="46">
        <v>2018</v>
      </c>
      <c r="B1814" s="46">
        <v>11</v>
      </c>
      <c r="C1814" s="42" t="s">
        <v>13</v>
      </c>
      <c r="D1814" s="40">
        <v>8023</v>
      </c>
      <c r="E1814" s="46" t="s">
        <v>35</v>
      </c>
    </row>
    <row r="1815" spans="1:5" x14ac:dyDescent="0.25">
      <c r="A1815" s="46">
        <v>2018</v>
      </c>
      <c r="B1815" s="46">
        <v>11</v>
      </c>
      <c r="C1815" s="42" t="s">
        <v>13</v>
      </c>
      <c r="D1815" s="40">
        <v>1229</v>
      </c>
      <c r="E1815" s="46" t="s">
        <v>34</v>
      </c>
    </row>
    <row r="1816" spans="1:5" s="21" customFormat="1" x14ac:dyDescent="0.25">
      <c r="A1816" s="46">
        <v>2018</v>
      </c>
      <c r="B1816" s="46">
        <v>11</v>
      </c>
      <c r="C1816" s="42" t="s">
        <v>13</v>
      </c>
      <c r="D1816" s="40">
        <v>9252</v>
      </c>
      <c r="E1816" s="46" t="s">
        <v>18</v>
      </c>
    </row>
    <row r="1817" spans="1:5" s="21" customFormat="1" x14ac:dyDescent="0.25">
      <c r="A1817" s="46">
        <v>2018</v>
      </c>
      <c r="B1817" s="46">
        <v>11</v>
      </c>
      <c r="C1817" s="48" t="s">
        <v>76</v>
      </c>
      <c r="D1817" s="40">
        <v>441</v>
      </c>
      <c r="E1817" s="46" t="s">
        <v>35</v>
      </c>
    </row>
    <row r="1818" spans="1:5" s="21" customFormat="1" x14ac:dyDescent="0.25">
      <c r="A1818" s="46">
        <v>2018</v>
      </c>
      <c r="B1818" s="46">
        <v>11</v>
      </c>
      <c r="C1818" s="48" t="s">
        <v>76</v>
      </c>
      <c r="D1818" s="49">
        <v>22025</v>
      </c>
      <c r="E1818" s="46" t="s">
        <v>34</v>
      </c>
    </row>
    <row r="1819" spans="1:5" s="21" customFormat="1" x14ac:dyDescent="0.25">
      <c r="A1819" s="46">
        <v>2018</v>
      </c>
      <c r="B1819" s="46">
        <v>11</v>
      </c>
      <c r="C1819" s="48" t="s">
        <v>76</v>
      </c>
      <c r="D1819" s="40">
        <v>22466</v>
      </c>
      <c r="E1819" s="46" t="s">
        <v>18</v>
      </c>
    </row>
    <row r="1820" spans="1:5" s="21" customFormat="1" x14ac:dyDescent="0.25">
      <c r="A1820" s="46">
        <v>2018</v>
      </c>
      <c r="B1820" s="48">
        <v>11</v>
      </c>
      <c r="C1820" s="48" t="s">
        <v>83</v>
      </c>
      <c r="D1820" s="40">
        <v>121</v>
      </c>
      <c r="E1820" s="46" t="s">
        <v>34</v>
      </c>
    </row>
    <row r="1821" spans="1:5" s="21" customFormat="1" x14ac:dyDescent="0.25">
      <c r="A1821" s="46">
        <v>2018</v>
      </c>
      <c r="B1821" s="48">
        <v>11</v>
      </c>
      <c r="C1821" s="48" t="s">
        <v>83</v>
      </c>
      <c r="D1821" s="40">
        <v>1987</v>
      </c>
      <c r="E1821" s="46" t="s">
        <v>35</v>
      </c>
    </row>
    <row r="1822" spans="1:5" s="21" customFormat="1" x14ac:dyDescent="0.25">
      <c r="A1822" s="46">
        <v>2018</v>
      </c>
      <c r="B1822" s="46">
        <v>11</v>
      </c>
      <c r="C1822" s="48" t="s">
        <v>83</v>
      </c>
      <c r="D1822" s="40">
        <v>2108</v>
      </c>
      <c r="E1822" s="46" t="s">
        <v>18</v>
      </c>
    </row>
    <row r="1823" spans="1:5" s="21" customFormat="1" x14ac:dyDescent="0.25">
      <c r="A1823" s="46">
        <v>2018</v>
      </c>
      <c r="B1823" s="48">
        <v>11</v>
      </c>
      <c r="C1823" s="48" t="s">
        <v>84</v>
      </c>
      <c r="D1823" s="40">
        <v>5062</v>
      </c>
      <c r="E1823" s="46" t="s">
        <v>34</v>
      </c>
    </row>
    <row r="1824" spans="1:5" s="21" customFormat="1" x14ac:dyDescent="0.25">
      <c r="A1824" s="46">
        <v>2018</v>
      </c>
      <c r="B1824" s="48">
        <v>11</v>
      </c>
      <c r="C1824" s="48" t="s">
        <v>84</v>
      </c>
      <c r="D1824" s="40">
        <v>2373</v>
      </c>
      <c r="E1824" s="46" t="s">
        <v>35</v>
      </c>
    </row>
    <row r="1825" spans="1:5" s="21" customFormat="1" x14ac:dyDescent="0.25">
      <c r="A1825" s="46">
        <v>2018</v>
      </c>
      <c r="B1825" s="48">
        <v>11</v>
      </c>
      <c r="C1825" s="48" t="s">
        <v>84</v>
      </c>
      <c r="D1825" s="40">
        <v>7435</v>
      </c>
      <c r="E1825" s="46" t="s">
        <v>18</v>
      </c>
    </row>
    <row r="1826" spans="1:5" s="21" customFormat="1" x14ac:dyDescent="0.25">
      <c r="A1826" s="46">
        <v>2018</v>
      </c>
      <c r="B1826" s="46">
        <v>11</v>
      </c>
      <c r="C1826" s="48" t="s">
        <v>4</v>
      </c>
      <c r="D1826" s="48">
        <v>2413</v>
      </c>
      <c r="E1826" s="40" t="s">
        <v>35</v>
      </c>
    </row>
    <row r="1827" spans="1:5" s="21" customFormat="1" x14ac:dyDescent="0.25">
      <c r="A1827" s="46">
        <v>2018</v>
      </c>
      <c r="B1827" s="46">
        <v>11</v>
      </c>
      <c r="C1827" s="48" t="s">
        <v>4</v>
      </c>
      <c r="D1827" s="48">
        <v>5907</v>
      </c>
      <c r="E1827" s="40" t="s">
        <v>34</v>
      </c>
    </row>
    <row r="1828" spans="1:5" s="21" customFormat="1" x14ac:dyDescent="0.25">
      <c r="A1828" s="46">
        <v>2018</v>
      </c>
      <c r="B1828" s="46">
        <v>11</v>
      </c>
      <c r="C1828" s="48" t="s">
        <v>4</v>
      </c>
      <c r="D1828" s="40">
        <v>8320</v>
      </c>
      <c r="E1828" s="46" t="s">
        <v>18</v>
      </c>
    </row>
    <row r="1829" spans="1:5" s="21" customFormat="1" x14ac:dyDescent="0.25">
      <c r="A1829" s="46">
        <v>2018</v>
      </c>
      <c r="B1829" s="46">
        <v>11</v>
      </c>
      <c r="C1829" s="48" t="s">
        <v>36</v>
      </c>
      <c r="D1829" s="48">
        <v>1562</v>
      </c>
      <c r="E1829" s="40" t="s">
        <v>35</v>
      </c>
    </row>
    <row r="1830" spans="1:5" s="21" customFormat="1" x14ac:dyDescent="0.25">
      <c r="A1830" s="46">
        <v>2018</v>
      </c>
      <c r="B1830" s="46">
        <v>11</v>
      </c>
      <c r="C1830" s="48" t="s">
        <v>36</v>
      </c>
      <c r="D1830" s="48">
        <v>1183</v>
      </c>
      <c r="E1830" s="40" t="s">
        <v>34</v>
      </c>
    </row>
    <row r="1831" spans="1:5" s="21" customFormat="1" x14ac:dyDescent="0.25">
      <c r="A1831" s="46">
        <v>2018</v>
      </c>
      <c r="B1831" s="46">
        <v>11</v>
      </c>
      <c r="C1831" s="48" t="s">
        <v>36</v>
      </c>
      <c r="D1831" s="40">
        <v>2745</v>
      </c>
      <c r="E1831" s="46" t="s">
        <v>18</v>
      </c>
    </row>
    <row r="1832" spans="1:5" s="21" customFormat="1" x14ac:dyDescent="0.25">
      <c r="A1832" s="46">
        <v>2018</v>
      </c>
      <c r="B1832" s="46">
        <v>11</v>
      </c>
      <c r="C1832" s="48" t="s">
        <v>66</v>
      </c>
      <c r="D1832" s="40">
        <v>613</v>
      </c>
      <c r="E1832" s="48" t="s">
        <v>35</v>
      </c>
    </row>
    <row r="1833" spans="1:5" s="21" customFormat="1" x14ac:dyDescent="0.25">
      <c r="A1833" s="46">
        <v>2018</v>
      </c>
      <c r="B1833" s="46">
        <v>11</v>
      </c>
      <c r="C1833" s="48" t="s">
        <v>66</v>
      </c>
      <c r="D1833" s="40">
        <v>3714</v>
      </c>
      <c r="E1833" s="48" t="s">
        <v>34</v>
      </c>
    </row>
    <row r="1834" spans="1:5" s="21" customFormat="1" x14ac:dyDescent="0.25">
      <c r="A1834" s="46">
        <v>2018</v>
      </c>
      <c r="B1834" s="46">
        <v>11</v>
      </c>
      <c r="C1834" s="48" t="s">
        <v>66</v>
      </c>
      <c r="D1834" s="48">
        <v>4327</v>
      </c>
      <c r="E1834" s="46" t="s">
        <v>18</v>
      </c>
    </row>
    <row r="1835" spans="1:5" s="21" customFormat="1" x14ac:dyDescent="0.25">
      <c r="A1835" s="46">
        <v>2018</v>
      </c>
      <c r="B1835" s="46">
        <v>11</v>
      </c>
      <c r="C1835" s="48" t="s">
        <v>16</v>
      </c>
      <c r="D1835" s="40">
        <v>87955</v>
      </c>
      <c r="E1835" s="46" t="s">
        <v>35</v>
      </c>
    </row>
    <row r="1836" spans="1:5" s="21" customFormat="1" x14ac:dyDescent="0.25">
      <c r="A1836" s="46">
        <v>2018</v>
      </c>
      <c r="B1836" s="46">
        <v>11</v>
      </c>
      <c r="C1836" s="48" t="s">
        <v>16</v>
      </c>
      <c r="D1836" s="40">
        <v>138813</v>
      </c>
      <c r="E1836" s="46" t="s">
        <v>34</v>
      </c>
    </row>
    <row r="1837" spans="1:5" s="21" customFormat="1" x14ac:dyDescent="0.25">
      <c r="A1837" s="46">
        <v>2018</v>
      </c>
      <c r="B1837" s="46">
        <v>11</v>
      </c>
      <c r="C1837" s="48" t="s">
        <v>16</v>
      </c>
      <c r="D1837" s="40">
        <v>226768</v>
      </c>
      <c r="E1837" s="46" t="s">
        <v>18</v>
      </c>
    </row>
    <row r="1838" spans="1:5" s="21" customFormat="1" x14ac:dyDescent="0.25">
      <c r="A1838" s="46">
        <v>2018</v>
      </c>
      <c r="B1838" s="46">
        <v>11</v>
      </c>
      <c r="C1838" s="40" t="s">
        <v>67</v>
      </c>
      <c r="D1838" s="40">
        <v>88396</v>
      </c>
      <c r="E1838" s="46" t="s">
        <v>35</v>
      </c>
    </row>
    <row r="1839" spans="1:5" s="21" customFormat="1" x14ac:dyDescent="0.25">
      <c r="A1839" s="46">
        <v>2018</v>
      </c>
      <c r="B1839" s="46">
        <v>11</v>
      </c>
      <c r="C1839" s="40" t="s">
        <v>67</v>
      </c>
      <c r="D1839" s="40">
        <v>160838</v>
      </c>
      <c r="E1839" s="46" t="s">
        <v>34</v>
      </c>
    </row>
    <row r="1840" spans="1:5" s="21" customFormat="1" x14ac:dyDescent="0.25">
      <c r="A1840" s="46">
        <v>2018</v>
      </c>
      <c r="B1840" s="46">
        <v>11</v>
      </c>
      <c r="C1840" s="40" t="s">
        <v>67</v>
      </c>
      <c r="D1840" s="40">
        <v>249234</v>
      </c>
      <c r="E1840" s="46" t="s">
        <v>18</v>
      </c>
    </row>
    <row r="1841" spans="1:5" s="21" customFormat="1" x14ac:dyDescent="0.25">
      <c r="A1841" s="46">
        <v>2018</v>
      </c>
      <c r="B1841" s="46">
        <v>11</v>
      </c>
      <c r="C1841" s="48" t="s">
        <v>80</v>
      </c>
      <c r="D1841" s="40">
        <v>340</v>
      </c>
      <c r="E1841" s="46" t="s">
        <v>35</v>
      </c>
    </row>
    <row r="1842" spans="1:5" s="21" customFormat="1" x14ac:dyDescent="0.25">
      <c r="A1842" s="46">
        <v>2018</v>
      </c>
      <c r="B1842" s="46">
        <v>11</v>
      </c>
      <c r="C1842" s="48" t="s">
        <v>80</v>
      </c>
      <c r="D1842" s="49">
        <v>56928</v>
      </c>
      <c r="E1842" s="46" t="s">
        <v>34</v>
      </c>
    </row>
    <row r="1843" spans="1:5" s="21" customFormat="1" x14ac:dyDescent="0.25">
      <c r="A1843" s="46">
        <v>2018</v>
      </c>
      <c r="B1843" s="46">
        <v>11</v>
      </c>
      <c r="C1843" s="48" t="s">
        <v>80</v>
      </c>
      <c r="D1843" s="40">
        <v>57268</v>
      </c>
      <c r="E1843" s="46" t="s">
        <v>18</v>
      </c>
    </row>
    <row r="1844" spans="1:5" s="21" customFormat="1" x14ac:dyDescent="0.25">
      <c r="A1844" s="46">
        <v>2018</v>
      </c>
      <c r="B1844" s="46">
        <v>11</v>
      </c>
      <c r="C1844" s="48" t="s">
        <v>57</v>
      </c>
      <c r="D1844" s="40">
        <v>3139</v>
      </c>
      <c r="E1844" s="46" t="s">
        <v>35</v>
      </c>
    </row>
    <row r="1845" spans="1:5" s="21" customFormat="1" x14ac:dyDescent="0.25">
      <c r="A1845" s="46">
        <v>2018</v>
      </c>
      <c r="B1845" s="46">
        <v>11</v>
      </c>
      <c r="C1845" s="48" t="s">
        <v>57</v>
      </c>
      <c r="D1845" s="40">
        <v>26525</v>
      </c>
      <c r="E1845" s="46" t="s">
        <v>34</v>
      </c>
    </row>
    <row r="1846" spans="1:5" s="21" customFormat="1" x14ac:dyDescent="0.25">
      <c r="A1846" s="46">
        <v>2018</v>
      </c>
      <c r="B1846" s="46">
        <v>11</v>
      </c>
      <c r="C1846" s="48" t="s">
        <v>57</v>
      </c>
      <c r="D1846" s="40">
        <v>29664</v>
      </c>
      <c r="E1846" s="46" t="s">
        <v>18</v>
      </c>
    </row>
    <row r="1847" spans="1:5" x14ac:dyDescent="0.25">
      <c r="A1847" s="46">
        <v>2018</v>
      </c>
      <c r="B1847" s="46">
        <v>11</v>
      </c>
      <c r="C1847" s="40" t="s">
        <v>68</v>
      </c>
      <c r="D1847" s="40">
        <v>3479</v>
      </c>
      <c r="E1847" s="46" t="s">
        <v>35</v>
      </c>
    </row>
    <row r="1848" spans="1:5" s="21" customFormat="1" x14ac:dyDescent="0.25">
      <c r="A1848" s="46">
        <v>2018</v>
      </c>
      <c r="B1848" s="46">
        <v>11</v>
      </c>
      <c r="C1848" s="40" t="s">
        <v>68</v>
      </c>
      <c r="D1848" s="40">
        <v>83453</v>
      </c>
      <c r="E1848" s="46" t="s">
        <v>34</v>
      </c>
    </row>
    <row r="1849" spans="1:5" s="21" customFormat="1" x14ac:dyDescent="0.25">
      <c r="A1849" s="46">
        <v>2018</v>
      </c>
      <c r="B1849" s="46">
        <v>11</v>
      </c>
      <c r="C1849" s="40" t="s">
        <v>68</v>
      </c>
      <c r="D1849" s="40">
        <v>86932</v>
      </c>
      <c r="E1849" s="46" t="s">
        <v>18</v>
      </c>
    </row>
    <row r="1850" spans="1:5" s="21" customFormat="1" x14ac:dyDescent="0.25">
      <c r="A1850" s="46">
        <v>2018</v>
      </c>
      <c r="B1850" s="46">
        <v>12</v>
      </c>
      <c r="C1850" s="48" t="s">
        <v>76</v>
      </c>
      <c r="D1850" s="40">
        <v>434</v>
      </c>
      <c r="E1850" s="46" t="s">
        <v>35</v>
      </c>
    </row>
    <row r="1851" spans="1:5" s="21" customFormat="1" x14ac:dyDescent="0.25">
      <c r="A1851" s="46">
        <v>2018</v>
      </c>
      <c r="B1851" s="46">
        <v>12</v>
      </c>
      <c r="C1851" s="48" t="s">
        <v>76</v>
      </c>
      <c r="D1851" s="49">
        <v>21944</v>
      </c>
      <c r="E1851" s="46" t="s">
        <v>34</v>
      </c>
    </row>
    <row r="1852" spans="1:5" x14ac:dyDescent="0.25">
      <c r="A1852" s="46">
        <v>2018</v>
      </c>
      <c r="B1852" s="46">
        <v>12</v>
      </c>
      <c r="C1852" s="48" t="s">
        <v>76</v>
      </c>
      <c r="D1852" s="40">
        <v>22378</v>
      </c>
      <c r="E1852" s="46" t="s">
        <v>18</v>
      </c>
    </row>
    <row r="1853" spans="1:5" x14ac:dyDescent="0.25">
      <c r="A1853" s="46">
        <v>2018</v>
      </c>
      <c r="B1853" s="46">
        <v>12</v>
      </c>
      <c r="C1853" s="42" t="s">
        <v>13</v>
      </c>
      <c r="D1853" s="40">
        <v>9523</v>
      </c>
      <c r="E1853" s="46" t="s">
        <v>35</v>
      </c>
    </row>
    <row r="1854" spans="1:5" s="21" customFormat="1" x14ac:dyDescent="0.25">
      <c r="A1854" s="46">
        <v>2018</v>
      </c>
      <c r="B1854" s="46">
        <v>12</v>
      </c>
      <c r="C1854" s="42" t="s">
        <v>13</v>
      </c>
      <c r="D1854" s="40">
        <v>927</v>
      </c>
      <c r="E1854" s="46" t="s">
        <v>34</v>
      </c>
    </row>
    <row r="1855" spans="1:5" s="21" customFormat="1" x14ac:dyDescent="0.25">
      <c r="A1855" s="46">
        <v>2018</v>
      </c>
      <c r="B1855" s="46">
        <v>12</v>
      </c>
      <c r="C1855" s="42" t="s">
        <v>13</v>
      </c>
      <c r="D1855" s="40">
        <v>10450</v>
      </c>
      <c r="E1855" s="46" t="s">
        <v>18</v>
      </c>
    </row>
    <row r="1856" spans="1:5" s="21" customFormat="1" x14ac:dyDescent="0.25">
      <c r="A1856" s="46">
        <v>2018</v>
      </c>
      <c r="B1856" s="48">
        <v>12</v>
      </c>
      <c r="C1856" s="48" t="s">
        <v>84</v>
      </c>
      <c r="D1856" s="40">
        <v>4265</v>
      </c>
      <c r="E1856" s="46" t="s">
        <v>34</v>
      </c>
    </row>
    <row r="1857" spans="1:5" s="21" customFormat="1" x14ac:dyDescent="0.25">
      <c r="A1857" s="46">
        <v>2018</v>
      </c>
      <c r="B1857" s="48">
        <v>12</v>
      </c>
      <c r="C1857" s="48" t="s">
        <v>84</v>
      </c>
      <c r="D1857" s="40">
        <v>2935</v>
      </c>
      <c r="E1857" s="46" t="s">
        <v>35</v>
      </c>
    </row>
    <row r="1858" spans="1:5" s="21" customFormat="1" x14ac:dyDescent="0.25">
      <c r="A1858" s="46">
        <v>2018</v>
      </c>
      <c r="B1858" s="48">
        <v>12</v>
      </c>
      <c r="C1858" s="48" t="s">
        <v>84</v>
      </c>
      <c r="D1858" s="40">
        <v>7200</v>
      </c>
      <c r="E1858" s="46" t="s">
        <v>18</v>
      </c>
    </row>
    <row r="1859" spans="1:5" s="21" customFormat="1" x14ac:dyDescent="0.25">
      <c r="A1859" s="46">
        <v>2018</v>
      </c>
      <c r="B1859" s="46">
        <v>12</v>
      </c>
      <c r="C1859" s="48" t="s">
        <v>83</v>
      </c>
      <c r="D1859" s="40">
        <v>1153</v>
      </c>
      <c r="E1859" s="46" t="s">
        <v>35</v>
      </c>
    </row>
    <row r="1860" spans="1:5" s="21" customFormat="1" x14ac:dyDescent="0.25">
      <c r="A1860" s="46">
        <v>2018</v>
      </c>
      <c r="B1860" s="46">
        <v>12</v>
      </c>
      <c r="C1860" s="48" t="s">
        <v>83</v>
      </c>
      <c r="D1860" s="40">
        <v>1188</v>
      </c>
      <c r="E1860" s="46" t="s">
        <v>18</v>
      </c>
    </row>
    <row r="1861" spans="1:5" x14ac:dyDescent="0.25">
      <c r="A1861" s="46">
        <v>2018</v>
      </c>
      <c r="B1861" s="46">
        <v>12</v>
      </c>
      <c r="C1861" s="48" t="s">
        <v>83</v>
      </c>
      <c r="D1861" s="40">
        <v>35</v>
      </c>
      <c r="E1861" s="46" t="s">
        <v>34</v>
      </c>
    </row>
    <row r="1862" spans="1:5" x14ac:dyDescent="0.25">
      <c r="A1862" s="46">
        <v>2018</v>
      </c>
      <c r="B1862" s="46">
        <v>12</v>
      </c>
      <c r="C1862" s="48" t="s">
        <v>4</v>
      </c>
      <c r="D1862" s="48">
        <v>2621</v>
      </c>
      <c r="E1862" s="40" t="s">
        <v>35</v>
      </c>
    </row>
    <row r="1863" spans="1:5" x14ac:dyDescent="0.25">
      <c r="A1863" s="46">
        <v>2018</v>
      </c>
      <c r="B1863" s="46">
        <v>12</v>
      </c>
      <c r="C1863" s="48" t="s">
        <v>4</v>
      </c>
      <c r="D1863" s="48">
        <v>3462</v>
      </c>
      <c r="E1863" s="40" t="s">
        <v>34</v>
      </c>
    </row>
    <row r="1864" spans="1:5" s="21" customFormat="1" x14ac:dyDescent="0.25">
      <c r="A1864" s="46">
        <v>2018</v>
      </c>
      <c r="B1864" s="46">
        <v>12</v>
      </c>
      <c r="C1864" s="48" t="s">
        <v>4</v>
      </c>
      <c r="D1864" s="40">
        <v>6083</v>
      </c>
      <c r="E1864" s="46" t="s">
        <v>18</v>
      </c>
    </row>
    <row r="1865" spans="1:5" s="21" customFormat="1" x14ac:dyDescent="0.25">
      <c r="A1865" s="46">
        <v>2018</v>
      </c>
      <c r="B1865" s="46">
        <v>12</v>
      </c>
      <c r="C1865" s="48" t="s">
        <v>36</v>
      </c>
      <c r="D1865" s="48">
        <v>1219</v>
      </c>
      <c r="E1865" s="40" t="s">
        <v>35</v>
      </c>
    </row>
    <row r="1866" spans="1:5" s="21" customFormat="1" x14ac:dyDescent="0.25">
      <c r="A1866" s="46">
        <v>2018</v>
      </c>
      <c r="B1866" s="46">
        <v>12</v>
      </c>
      <c r="C1866" s="48" t="s">
        <v>36</v>
      </c>
      <c r="D1866" s="46">
        <v>943</v>
      </c>
      <c r="E1866" s="40" t="s">
        <v>34</v>
      </c>
    </row>
    <row r="1867" spans="1:5" s="21" customFormat="1" x14ac:dyDescent="0.25">
      <c r="A1867" s="46">
        <v>2018</v>
      </c>
      <c r="B1867" s="46">
        <v>12</v>
      </c>
      <c r="C1867" s="48" t="s">
        <v>36</v>
      </c>
      <c r="D1867" s="40">
        <v>2162</v>
      </c>
      <c r="E1867" s="46" t="s">
        <v>18</v>
      </c>
    </row>
    <row r="1868" spans="1:5" s="21" customFormat="1" x14ac:dyDescent="0.25">
      <c r="A1868" s="46">
        <v>2018</v>
      </c>
      <c r="B1868" s="46">
        <v>12</v>
      </c>
      <c r="C1868" s="48" t="s">
        <v>66</v>
      </c>
      <c r="D1868" s="40">
        <v>724</v>
      </c>
      <c r="E1868" s="48" t="s">
        <v>35</v>
      </c>
    </row>
    <row r="1869" spans="1:5" s="21" customFormat="1" x14ac:dyDescent="0.25">
      <c r="A1869" s="46">
        <v>2018</v>
      </c>
      <c r="B1869" s="46">
        <v>12</v>
      </c>
      <c r="C1869" s="48" t="s">
        <v>66</v>
      </c>
      <c r="D1869" s="40">
        <v>2236</v>
      </c>
      <c r="E1869" s="48" t="s">
        <v>34</v>
      </c>
    </row>
    <row r="1870" spans="1:5" s="21" customFormat="1" x14ac:dyDescent="0.25">
      <c r="A1870" s="46">
        <v>2018</v>
      </c>
      <c r="B1870" s="46">
        <v>12</v>
      </c>
      <c r="C1870" s="48" t="s">
        <v>66</v>
      </c>
      <c r="D1870" s="48">
        <v>2960</v>
      </c>
      <c r="E1870" s="46" t="s">
        <v>18</v>
      </c>
    </row>
    <row r="1871" spans="1:5" s="21" customFormat="1" x14ac:dyDescent="0.25">
      <c r="A1871" s="46">
        <v>2018</v>
      </c>
      <c r="B1871" s="46">
        <v>12</v>
      </c>
      <c r="C1871" s="48" t="s">
        <v>16</v>
      </c>
      <c r="D1871" s="40">
        <v>87872</v>
      </c>
      <c r="E1871" s="46" t="s">
        <v>35</v>
      </c>
    </row>
    <row r="1872" spans="1:5" s="21" customFormat="1" x14ac:dyDescent="0.25">
      <c r="A1872" s="46">
        <v>2018</v>
      </c>
      <c r="B1872" s="46">
        <v>12</v>
      </c>
      <c r="C1872" s="48" t="s">
        <v>16</v>
      </c>
      <c r="D1872" s="40">
        <v>132883</v>
      </c>
      <c r="E1872" s="46" t="s">
        <v>34</v>
      </c>
    </row>
    <row r="1873" spans="1:5" s="21" customFormat="1" x14ac:dyDescent="0.25">
      <c r="A1873" s="46">
        <v>2018</v>
      </c>
      <c r="B1873" s="46">
        <v>12</v>
      </c>
      <c r="C1873" s="48" t="s">
        <v>16</v>
      </c>
      <c r="D1873" s="40">
        <f>87872+132883</f>
        <v>220755</v>
      </c>
      <c r="E1873" s="46" t="s">
        <v>18</v>
      </c>
    </row>
    <row r="1874" spans="1:5" s="21" customFormat="1" x14ac:dyDescent="0.25">
      <c r="A1874" s="46">
        <v>2018</v>
      </c>
      <c r="B1874" s="46">
        <v>12</v>
      </c>
      <c r="C1874" s="40" t="s">
        <v>67</v>
      </c>
      <c r="D1874" s="40">
        <v>88306</v>
      </c>
      <c r="E1874" s="46" t="s">
        <v>35</v>
      </c>
    </row>
    <row r="1875" spans="1:5" s="21" customFormat="1" x14ac:dyDescent="0.25">
      <c r="A1875" s="46">
        <v>2018</v>
      </c>
      <c r="B1875" s="46">
        <v>12</v>
      </c>
      <c r="C1875" s="40" t="s">
        <v>67</v>
      </c>
      <c r="D1875" s="40">
        <v>154827</v>
      </c>
      <c r="E1875" s="46" t="s">
        <v>34</v>
      </c>
    </row>
    <row r="1876" spans="1:5" s="21" customFormat="1" x14ac:dyDescent="0.25">
      <c r="A1876" s="46">
        <v>2018</v>
      </c>
      <c r="B1876" s="46">
        <v>12</v>
      </c>
      <c r="C1876" s="40" t="s">
        <v>67</v>
      </c>
      <c r="D1876" s="40">
        <v>243133</v>
      </c>
      <c r="E1876" s="46" t="s">
        <v>18</v>
      </c>
    </row>
    <row r="1877" spans="1:5" s="21" customFormat="1" x14ac:dyDescent="0.25">
      <c r="A1877" s="46">
        <v>2018</v>
      </c>
      <c r="B1877" s="46">
        <v>12</v>
      </c>
      <c r="C1877" s="48" t="s">
        <v>80</v>
      </c>
      <c r="D1877" s="40">
        <v>339</v>
      </c>
      <c r="E1877" s="46" t="s">
        <v>35</v>
      </c>
    </row>
    <row r="1878" spans="1:5" s="21" customFormat="1" x14ac:dyDescent="0.25">
      <c r="A1878" s="46">
        <v>2018</v>
      </c>
      <c r="B1878" s="46">
        <v>12</v>
      </c>
      <c r="C1878" s="48" t="s">
        <v>80</v>
      </c>
      <c r="D1878" s="49">
        <v>57840</v>
      </c>
      <c r="E1878" s="46" t="s">
        <v>34</v>
      </c>
    </row>
    <row r="1879" spans="1:5" s="21" customFormat="1" x14ac:dyDescent="0.25">
      <c r="A1879" s="46">
        <v>2018</v>
      </c>
      <c r="B1879" s="46">
        <v>12</v>
      </c>
      <c r="C1879" s="48" t="s">
        <v>80</v>
      </c>
      <c r="D1879" s="40">
        <v>58179</v>
      </c>
      <c r="E1879" s="46" t="s">
        <v>18</v>
      </c>
    </row>
    <row r="1880" spans="1:5" s="21" customFormat="1" x14ac:dyDescent="0.25">
      <c r="A1880" s="46">
        <v>2018</v>
      </c>
      <c r="B1880" s="46">
        <v>12</v>
      </c>
      <c r="C1880" s="48" t="s">
        <v>57</v>
      </c>
      <c r="D1880" s="40">
        <v>3232</v>
      </c>
      <c r="E1880" s="46" t="s">
        <v>35</v>
      </c>
    </row>
    <row r="1881" spans="1:5" s="21" customFormat="1" x14ac:dyDescent="0.25">
      <c r="A1881" s="46">
        <v>2018</v>
      </c>
      <c r="B1881" s="46">
        <v>12</v>
      </c>
      <c r="C1881" s="48" t="s">
        <v>57</v>
      </c>
      <c r="D1881" s="40">
        <v>26104</v>
      </c>
      <c r="E1881" s="46" t="s">
        <v>34</v>
      </c>
    </row>
    <row r="1882" spans="1:5" s="21" customFormat="1" x14ac:dyDescent="0.25">
      <c r="A1882" s="46">
        <v>2018</v>
      </c>
      <c r="B1882" s="46">
        <v>12</v>
      </c>
      <c r="C1882" s="48" t="s">
        <v>57</v>
      </c>
      <c r="D1882" s="40">
        <f>3232+26104</f>
        <v>29336</v>
      </c>
      <c r="E1882" s="46" t="s">
        <v>18</v>
      </c>
    </row>
    <row r="1883" spans="1:5" s="21" customFormat="1" x14ac:dyDescent="0.25">
      <c r="A1883" s="46">
        <v>2018</v>
      </c>
      <c r="B1883" s="46">
        <v>12</v>
      </c>
      <c r="C1883" s="40" t="s">
        <v>68</v>
      </c>
      <c r="D1883" s="40">
        <v>3571</v>
      </c>
      <c r="E1883" s="46" t="s">
        <v>35</v>
      </c>
    </row>
    <row r="1884" spans="1:5" s="21" customFormat="1" x14ac:dyDescent="0.25">
      <c r="A1884" s="46">
        <v>2018</v>
      </c>
      <c r="B1884" s="46">
        <v>12</v>
      </c>
      <c r="C1884" s="40" t="s">
        <v>68</v>
      </c>
      <c r="D1884" s="40">
        <v>83944</v>
      </c>
      <c r="E1884" s="46" t="s">
        <v>34</v>
      </c>
    </row>
    <row r="1885" spans="1:5" s="21" customFormat="1" x14ac:dyDescent="0.25">
      <c r="A1885" s="46">
        <v>2018</v>
      </c>
      <c r="B1885" s="46">
        <v>12</v>
      </c>
      <c r="C1885" s="40" t="s">
        <v>68</v>
      </c>
      <c r="D1885" s="40">
        <v>87515</v>
      </c>
      <c r="E1885" s="46" t="s">
        <v>18</v>
      </c>
    </row>
  </sheetData>
  <sheetProtection algorithmName="SHA-512" hashValue="z/JPakCHxN9TMpq4ZWQeR9NpW7+Daf18gzSoGZWDm3NRYRGNAIMLnGe6hTwPQqALav5olEwn3BvfuVaMd6w01g==" saltValue="yRlXuRlL+P3UslPXtKU+Cg==" spinCount="100000" sheet="1" selectLockedCells="1" selectUnlockedCells="1"/>
  <pageMargins left="0.511811024" right="0.511811024" top="0.78740157499999996" bottom="0.78740157499999996" header="0.31496062000000002" footer="0.31496062000000002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2292"/>
  <sheetViews>
    <sheetView workbookViewId="0">
      <pane ySplit="1" topLeftCell="A2110" activePane="bottomLeft" state="frozen"/>
      <selection activeCell="Y10" sqref="Y10"/>
      <selection pane="bottomLeft" activeCell="Y10" sqref="Y10"/>
    </sheetView>
  </sheetViews>
  <sheetFormatPr defaultColWidth="9.140625" defaultRowHeight="15.75" x14ac:dyDescent="0.25"/>
  <cols>
    <col min="1" max="1" width="9.140625" style="62"/>
    <col min="2" max="2" width="19.42578125" style="62" bestFit="1" customWidth="1"/>
    <col min="3" max="3" width="28.5703125" style="62" bestFit="1" customWidth="1"/>
    <col min="4" max="4" width="23" style="63" customWidth="1"/>
    <col min="5" max="5" width="13" style="62" customWidth="1"/>
    <col min="6" max="16384" width="9.140625" style="57"/>
  </cols>
  <sheetData>
    <row r="1" spans="1:5" x14ac:dyDescent="0.25">
      <c r="A1" s="60" t="s">
        <v>0</v>
      </c>
      <c r="B1" s="60" t="s">
        <v>1</v>
      </c>
      <c r="C1" s="60" t="s">
        <v>2</v>
      </c>
      <c r="D1" s="40" t="s">
        <v>3</v>
      </c>
      <c r="E1" s="61" t="s">
        <v>33</v>
      </c>
    </row>
    <row r="2" spans="1:5" s="21" customFormat="1" hidden="1" x14ac:dyDescent="0.25">
      <c r="A2" s="46">
        <v>2014</v>
      </c>
      <c r="B2" s="46">
        <v>1</v>
      </c>
      <c r="C2" s="42" t="s">
        <v>13</v>
      </c>
      <c r="D2" s="40">
        <v>9124</v>
      </c>
      <c r="E2" s="46" t="s">
        <v>34</v>
      </c>
    </row>
    <row r="3" spans="1:5" s="21" customFormat="1" hidden="1" x14ac:dyDescent="0.25">
      <c r="A3" s="46">
        <v>2014</v>
      </c>
      <c r="B3" s="46">
        <v>1</v>
      </c>
      <c r="C3" s="42" t="s">
        <v>13</v>
      </c>
      <c r="D3" s="40">
        <v>9124</v>
      </c>
      <c r="E3" s="46" t="s">
        <v>18</v>
      </c>
    </row>
    <row r="4" spans="1:5" s="21" customFormat="1" hidden="1" x14ac:dyDescent="0.25">
      <c r="A4" s="46">
        <v>2014</v>
      </c>
      <c r="B4" s="46">
        <v>1</v>
      </c>
      <c r="C4" s="40" t="s">
        <v>36</v>
      </c>
      <c r="D4" s="40">
        <v>10742</v>
      </c>
      <c r="E4" s="46" t="s">
        <v>34</v>
      </c>
    </row>
    <row r="5" spans="1:5" s="21" customFormat="1" hidden="1" x14ac:dyDescent="0.25">
      <c r="A5" s="46">
        <v>2014</v>
      </c>
      <c r="B5" s="46">
        <v>1</v>
      </c>
      <c r="C5" s="40" t="s">
        <v>36</v>
      </c>
      <c r="D5" s="40">
        <v>10742</v>
      </c>
      <c r="E5" s="46" t="s">
        <v>18</v>
      </c>
    </row>
    <row r="6" spans="1:5" s="21" customFormat="1" hidden="1" x14ac:dyDescent="0.25">
      <c r="A6" s="46">
        <v>2014</v>
      </c>
      <c r="B6" s="46">
        <v>1</v>
      </c>
      <c r="C6" s="40" t="s">
        <v>4</v>
      </c>
      <c r="D6" s="40">
        <v>702</v>
      </c>
      <c r="E6" s="46" t="s">
        <v>34</v>
      </c>
    </row>
    <row r="7" spans="1:5" s="21" customFormat="1" hidden="1" x14ac:dyDescent="0.25">
      <c r="A7" s="46">
        <v>2014</v>
      </c>
      <c r="B7" s="46">
        <v>1</v>
      </c>
      <c r="C7" s="40" t="s">
        <v>4</v>
      </c>
      <c r="D7" s="40">
        <v>702</v>
      </c>
      <c r="E7" s="46" t="s">
        <v>18</v>
      </c>
    </row>
    <row r="8" spans="1:5" s="21" customFormat="1" hidden="1" x14ac:dyDescent="0.25">
      <c r="A8" s="46">
        <v>2014</v>
      </c>
      <c r="B8" s="46">
        <v>1</v>
      </c>
      <c r="C8" s="48" t="s">
        <v>66</v>
      </c>
      <c r="D8" s="40">
        <v>5262</v>
      </c>
      <c r="E8" s="46" t="s">
        <v>34</v>
      </c>
    </row>
    <row r="9" spans="1:5" s="21" customFormat="1" hidden="1" x14ac:dyDescent="0.25">
      <c r="A9" s="46">
        <v>2014</v>
      </c>
      <c r="B9" s="46">
        <v>1</v>
      </c>
      <c r="C9" s="48" t="s">
        <v>66</v>
      </c>
      <c r="D9" s="40">
        <v>5262</v>
      </c>
      <c r="E9" s="46" t="s">
        <v>18</v>
      </c>
    </row>
    <row r="10" spans="1:5" s="21" customFormat="1" hidden="1" x14ac:dyDescent="0.25">
      <c r="A10" s="46">
        <v>2014</v>
      </c>
      <c r="B10" s="46">
        <v>1</v>
      </c>
      <c r="C10" s="48" t="s">
        <v>16</v>
      </c>
      <c r="D10" s="40">
        <v>330901</v>
      </c>
      <c r="E10" s="46" t="s">
        <v>34</v>
      </c>
    </row>
    <row r="11" spans="1:5" s="21" customFormat="1" hidden="1" x14ac:dyDescent="0.25">
      <c r="A11" s="46">
        <v>2014</v>
      </c>
      <c r="B11" s="46">
        <v>1</v>
      </c>
      <c r="C11" s="48" t="s">
        <v>16</v>
      </c>
      <c r="D11" s="40">
        <v>330901</v>
      </c>
      <c r="E11" s="46" t="s">
        <v>18</v>
      </c>
    </row>
    <row r="12" spans="1:5" s="21" customFormat="1" hidden="1" x14ac:dyDescent="0.25">
      <c r="A12" s="46">
        <v>2014</v>
      </c>
      <c r="B12" s="46">
        <v>1</v>
      </c>
      <c r="C12" s="48" t="s">
        <v>76</v>
      </c>
      <c r="D12" s="40">
        <v>16718</v>
      </c>
      <c r="E12" s="46" t="s">
        <v>34</v>
      </c>
    </row>
    <row r="13" spans="1:5" s="21" customFormat="1" hidden="1" x14ac:dyDescent="0.25">
      <c r="A13" s="46">
        <v>2014</v>
      </c>
      <c r="B13" s="46">
        <v>1</v>
      </c>
      <c r="C13" s="48" t="s">
        <v>76</v>
      </c>
      <c r="D13" s="40">
        <v>16718</v>
      </c>
      <c r="E13" s="46" t="s">
        <v>18</v>
      </c>
    </row>
    <row r="14" spans="1:5" s="21" customFormat="1" hidden="1" x14ac:dyDescent="0.25">
      <c r="A14" s="46">
        <v>2014</v>
      </c>
      <c r="B14" s="46">
        <v>1</v>
      </c>
      <c r="C14" s="48" t="s">
        <v>84</v>
      </c>
      <c r="D14" s="40">
        <v>8052</v>
      </c>
      <c r="E14" s="46" t="s">
        <v>34</v>
      </c>
    </row>
    <row r="15" spans="1:5" s="21" customFormat="1" hidden="1" x14ac:dyDescent="0.25">
      <c r="A15" s="46">
        <v>2014</v>
      </c>
      <c r="B15" s="46">
        <v>1</v>
      </c>
      <c r="C15" s="48" t="s">
        <v>84</v>
      </c>
      <c r="D15" s="40">
        <v>8052</v>
      </c>
      <c r="E15" s="46" t="s">
        <v>18</v>
      </c>
    </row>
    <row r="16" spans="1:5" s="21" customFormat="1" hidden="1" x14ac:dyDescent="0.25">
      <c r="A16" s="46">
        <v>2014</v>
      </c>
      <c r="B16" s="46">
        <v>1</v>
      </c>
      <c r="C16" s="48" t="s">
        <v>67</v>
      </c>
      <c r="D16" s="40">
        <v>347619</v>
      </c>
      <c r="E16" s="46" t="s">
        <v>34</v>
      </c>
    </row>
    <row r="17" spans="1:5" s="21" customFormat="1" hidden="1" x14ac:dyDescent="0.25">
      <c r="A17" s="46">
        <v>2014</v>
      </c>
      <c r="B17" s="46">
        <v>1</v>
      </c>
      <c r="C17" s="48" t="s">
        <v>67</v>
      </c>
      <c r="D17" s="40">
        <v>347619</v>
      </c>
      <c r="E17" s="46" t="s">
        <v>18</v>
      </c>
    </row>
    <row r="18" spans="1:5" s="21" customFormat="1" hidden="1" x14ac:dyDescent="0.25">
      <c r="A18" s="46">
        <v>2014</v>
      </c>
      <c r="B18" s="46">
        <v>2</v>
      </c>
      <c r="C18" s="42" t="s">
        <v>13</v>
      </c>
      <c r="D18" s="40">
        <v>10939</v>
      </c>
      <c r="E18" s="46" t="s">
        <v>34</v>
      </c>
    </row>
    <row r="19" spans="1:5" s="21" customFormat="1" hidden="1" x14ac:dyDescent="0.25">
      <c r="A19" s="46">
        <v>2014</v>
      </c>
      <c r="B19" s="46">
        <v>2</v>
      </c>
      <c r="C19" s="42" t="s">
        <v>13</v>
      </c>
      <c r="D19" s="40">
        <v>10939</v>
      </c>
      <c r="E19" s="46" t="s">
        <v>18</v>
      </c>
    </row>
    <row r="20" spans="1:5" s="21" customFormat="1" hidden="1" x14ac:dyDescent="0.25">
      <c r="A20" s="46">
        <v>2014</v>
      </c>
      <c r="B20" s="46">
        <v>2</v>
      </c>
      <c r="C20" s="40" t="s">
        <v>36</v>
      </c>
      <c r="D20" s="40">
        <v>14065</v>
      </c>
      <c r="E20" s="46" t="s">
        <v>34</v>
      </c>
    </row>
    <row r="21" spans="1:5" s="21" customFormat="1" hidden="1" x14ac:dyDescent="0.25">
      <c r="A21" s="46">
        <v>2014</v>
      </c>
      <c r="B21" s="46">
        <v>2</v>
      </c>
      <c r="C21" s="40" t="s">
        <v>36</v>
      </c>
      <c r="D21" s="40">
        <v>14065</v>
      </c>
      <c r="E21" s="46" t="s">
        <v>18</v>
      </c>
    </row>
    <row r="22" spans="1:5" s="21" customFormat="1" hidden="1" x14ac:dyDescent="0.25">
      <c r="A22" s="46">
        <v>2014</v>
      </c>
      <c r="B22" s="46">
        <v>2</v>
      </c>
      <c r="C22" s="40" t="s">
        <v>4</v>
      </c>
      <c r="D22" s="40">
        <v>2154</v>
      </c>
      <c r="E22" s="46" t="s">
        <v>34</v>
      </c>
    </row>
    <row r="23" spans="1:5" s="21" customFormat="1" hidden="1" x14ac:dyDescent="0.25">
      <c r="A23" s="46">
        <v>2014</v>
      </c>
      <c r="B23" s="46">
        <v>2</v>
      </c>
      <c r="C23" s="40" t="s">
        <v>4</v>
      </c>
      <c r="D23" s="40">
        <v>2154</v>
      </c>
      <c r="E23" s="46" t="s">
        <v>18</v>
      </c>
    </row>
    <row r="24" spans="1:5" s="21" customFormat="1" hidden="1" x14ac:dyDescent="0.25">
      <c r="A24" s="46">
        <v>2014</v>
      </c>
      <c r="B24" s="46">
        <v>2</v>
      </c>
      <c r="C24" s="48" t="s">
        <v>66</v>
      </c>
      <c r="D24" s="40">
        <v>7686</v>
      </c>
      <c r="E24" s="46" t="s">
        <v>34</v>
      </c>
    </row>
    <row r="25" spans="1:5" s="21" customFormat="1" hidden="1" x14ac:dyDescent="0.25">
      <c r="A25" s="46">
        <v>2014</v>
      </c>
      <c r="B25" s="46">
        <v>2</v>
      </c>
      <c r="C25" s="48" t="s">
        <v>66</v>
      </c>
      <c r="D25" s="40">
        <v>7686</v>
      </c>
      <c r="E25" s="46" t="s">
        <v>18</v>
      </c>
    </row>
    <row r="26" spans="1:5" s="21" customFormat="1" hidden="1" x14ac:dyDescent="0.25">
      <c r="A26" s="46">
        <v>2014</v>
      </c>
      <c r="B26" s="46">
        <v>2</v>
      </c>
      <c r="C26" s="48" t="s">
        <v>76</v>
      </c>
      <c r="D26" s="40">
        <v>17027</v>
      </c>
      <c r="E26" s="46" t="s">
        <v>34</v>
      </c>
    </row>
    <row r="27" spans="1:5" s="21" customFormat="1" hidden="1" x14ac:dyDescent="0.25">
      <c r="A27" s="46">
        <v>2014</v>
      </c>
      <c r="B27" s="46">
        <v>2</v>
      </c>
      <c r="C27" s="48" t="s">
        <v>76</v>
      </c>
      <c r="D27" s="40">
        <v>17027</v>
      </c>
      <c r="E27" s="46" t="s">
        <v>18</v>
      </c>
    </row>
    <row r="28" spans="1:5" s="21" customFormat="1" hidden="1" x14ac:dyDescent="0.25">
      <c r="A28" s="46">
        <v>2014</v>
      </c>
      <c r="B28" s="46">
        <v>2</v>
      </c>
      <c r="C28" s="48" t="s">
        <v>84</v>
      </c>
      <c r="D28" s="40">
        <v>13532</v>
      </c>
      <c r="E28" s="46" t="s">
        <v>34</v>
      </c>
    </row>
    <row r="29" spans="1:5" s="21" customFormat="1" hidden="1" x14ac:dyDescent="0.25">
      <c r="A29" s="46">
        <v>2014</v>
      </c>
      <c r="B29" s="46">
        <v>2</v>
      </c>
      <c r="C29" s="48" t="s">
        <v>84</v>
      </c>
      <c r="D29" s="40">
        <v>13532</v>
      </c>
      <c r="E29" s="46" t="s">
        <v>18</v>
      </c>
    </row>
    <row r="30" spans="1:5" s="21" customFormat="1" hidden="1" x14ac:dyDescent="0.25">
      <c r="A30" s="46">
        <v>2014</v>
      </c>
      <c r="B30" s="46">
        <v>2</v>
      </c>
      <c r="C30" s="48" t="s">
        <v>16</v>
      </c>
      <c r="D30" s="40">
        <v>328505</v>
      </c>
      <c r="E30" s="46" t="s">
        <v>34</v>
      </c>
    </row>
    <row r="31" spans="1:5" s="21" customFormat="1" hidden="1" x14ac:dyDescent="0.25">
      <c r="A31" s="46">
        <v>2014</v>
      </c>
      <c r="B31" s="46">
        <v>2</v>
      </c>
      <c r="C31" s="48" t="s">
        <v>16</v>
      </c>
      <c r="D31" s="40">
        <v>328505</v>
      </c>
      <c r="E31" s="46" t="s">
        <v>18</v>
      </c>
    </row>
    <row r="32" spans="1:5" s="21" customFormat="1" hidden="1" x14ac:dyDescent="0.25">
      <c r="A32" s="46">
        <v>2014</v>
      </c>
      <c r="B32" s="46">
        <v>2</v>
      </c>
      <c r="C32" s="48" t="s">
        <v>67</v>
      </c>
      <c r="D32" s="40">
        <v>345532</v>
      </c>
      <c r="E32" s="46" t="s">
        <v>34</v>
      </c>
    </row>
    <row r="33" spans="1:5" s="21" customFormat="1" hidden="1" x14ac:dyDescent="0.25">
      <c r="A33" s="46">
        <v>2014</v>
      </c>
      <c r="B33" s="46">
        <v>2</v>
      </c>
      <c r="C33" s="48" t="s">
        <v>67</v>
      </c>
      <c r="D33" s="40">
        <v>345532</v>
      </c>
      <c r="E33" s="46" t="s">
        <v>18</v>
      </c>
    </row>
    <row r="34" spans="1:5" s="21" customFormat="1" hidden="1" x14ac:dyDescent="0.25">
      <c r="A34" s="46">
        <v>2014</v>
      </c>
      <c r="B34" s="46">
        <v>3</v>
      </c>
      <c r="C34" s="42" t="s">
        <v>13</v>
      </c>
      <c r="D34" s="40">
        <v>10766</v>
      </c>
      <c r="E34" s="46" t="s">
        <v>34</v>
      </c>
    </row>
    <row r="35" spans="1:5" s="21" customFormat="1" hidden="1" x14ac:dyDescent="0.25">
      <c r="A35" s="46">
        <v>2014</v>
      </c>
      <c r="B35" s="46">
        <v>3</v>
      </c>
      <c r="C35" s="42" t="s">
        <v>13</v>
      </c>
      <c r="D35" s="40">
        <v>10766</v>
      </c>
      <c r="E35" s="46" t="s">
        <v>18</v>
      </c>
    </row>
    <row r="36" spans="1:5" s="21" customFormat="1" hidden="1" x14ac:dyDescent="0.25">
      <c r="A36" s="46">
        <v>2014</v>
      </c>
      <c r="B36" s="46">
        <v>3</v>
      </c>
      <c r="C36" s="40" t="s">
        <v>36</v>
      </c>
      <c r="D36" s="40">
        <v>11589</v>
      </c>
      <c r="E36" s="46" t="s">
        <v>34</v>
      </c>
    </row>
    <row r="37" spans="1:5" s="21" customFormat="1" hidden="1" x14ac:dyDescent="0.25">
      <c r="A37" s="46">
        <v>2014</v>
      </c>
      <c r="B37" s="46">
        <v>3</v>
      </c>
      <c r="C37" s="40" t="s">
        <v>36</v>
      </c>
      <c r="D37" s="40">
        <v>11589</v>
      </c>
      <c r="E37" s="46" t="s">
        <v>18</v>
      </c>
    </row>
    <row r="38" spans="1:5" s="21" customFormat="1" hidden="1" x14ac:dyDescent="0.25">
      <c r="A38" s="46">
        <v>2014</v>
      </c>
      <c r="B38" s="46">
        <v>3</v>
      </c>
      <c r="C38" s="40" t="s">
        <v>4</v>
      </c>
      <c r="D38" s="40">
        <v>1721</v>
      </c>
      <c r="E38" s="46" t="s">
        <v>34</v>
      </c>
    </row>
    <row r="39" spans="1:5" s="21" customFormat="1" hidden="1" x14ac:dyDescent="0.25">
      <c r="A39" s="46">
        <v>2014</v>
      </c>
      <c r="B39" s="46">
        <v>3</v>
      </c>
      <c r="C39" s="40" t="s">
        <v>4</v>
      </c>
      <c r="D39" s="40">
        <v>1721</v>
      </c>
      <c r="E39" s="46" t="s">
        <v>18</v>
      </c>
    </row>
    <row r="40" spans="1:5" s="21" customFormat="1" hidden="1" x14ac:dyDescent="0.25">
      <c r="A40" s="46">
        <v>2014</v>
      </c>
      <c r="B40" s="46">
        <v>3</v>
      </c>
      <c r="C40" s="48" t="s">
        <v>66</v>
      </c>
      <c r="D40" s="40">
        <v>6265</v>
      </c>
      <c r="E40" s="46" t="s">
        <v>34</v>
      </c>
    </row>
    <row r="41" spans="1:5" s="21" customFormat="1" hidden="1" x14ac:dyDescent="0.25">
      <c r="A41" s="46">
        <v>2014</v>
      </c>
      <c r="B41" s="46">
        <v>3</v>
      </c>
      <c r="C41" s="48" t="s">
        <v>66</v>
      </c>
      <c r="D41" s="40">
        <v>6265</v>
      </c>
      <c r="E41" s="46" t="s">
        <v>18</v>
      </c>
    </row>
    <row r="42" spans="1:5" s="21" customFormat="1" hidden="1" x14ac:dyDescent="0.25">
      <c r="A42" s="46">
        <v>2014</v>
      </c>
      <c r="B42" s="46">
        <v>3</v>
      </c>
      <c r="C42" s="48" t="s">
        <v>76</v>
      </c>
      <c r="D42" s="40">
        <v>17070</v>
      </c>
      <c r="E42" s="46" t="s">
        <v>34</v>
      </c>
    </row>
    <row r="43" spans="1:5" s="21" customFormat="1" hidden="1" x14ac:dyDescent="0.25">
      <c r="A43" s="46">
        <v>2014</v>
      </c>
      <c r="B43" s="46">
        <v>3</v>
      </c>
      <c r="C43" s="48" t="s">
        <v>76</v>
      </c>
      <c r="D43" s="40">
        <v>17070</v>
      </c>
      <c r="E43" s="46" t="s">
        <v>18</v>
      </c>
    </row>
    <row r="44" spans="1:5" s="21" customFormat="1" hidden="1" x14ac:dyDescent="0.25">
      <c r="A44" s="46">
        <v>2014</v>
      </c>
      <c r="B44" s="46">
        <v>3</v>
      </c>
      <c r="C44" s="48" t="s">
        <v>84</v>
      </c>
      <c r="D44" s="40">
        <v>11801</v>
      </c>
      <c r="E44" s="46" t="s">
        <v>34</v>
      </c>
    </row>
    <row r="45" spans="1:5" s="21" customFormat="1" hidden="1" x14ac:dyDescent="0.25">
      <c r="A45" s="46">
        <v>2014</v>
      </c>
      <c r="B45" s="46">
        <v>3</v>
      </c>
      <c r="C45" s="48" t="s">
        <v>84</v>
      </c>
      <c r="D45" s="40">
        <v>11801</v>
      </c>
      <c r="E45" s="46" t="s">
        <v>18</v>
      </c>
    </row>
    <row r="46" spans="1:5" s="21" customFormat="1" hidden="1" x14ac:dyDescent="0.25">
      <c r="A46" s="46">
        <v>2014</v>
      </c>
      <c r="B46" s="46">
        <v>3</v>
      </c>
      <c r="C46" s="48" t="s">
        <v>16</v>
      </c>
      <c r="D46" s="40">
        <v>323107</v>
      </c>
      <c r="E46" s="46" t="s">
        <v>34</v>
      </c>
    </row>
    <row r="47" spans="1:5" s="21" customFormat="1" hidden="1" x14ac:dyDescent="0.25">
      <c r="A47" s="46">
        <v>2014</v>
      </c>
      <c r="B47" s="46">
        <v>3</v>
      </c>
      <c r="C47" s="48" t="s">
        <v>16</v>
      </c>
      <c r="D47" s="40">
        <v>323107</v>
      </c>
      <c r="E47" s="46" t="s">
        <v>18</v>
      </c>
    </row>
    <row r="48" spans="1:5" s="21" customFormat="1" hidden="1" x14ac:dyDescent="0.25">
      <c r="A48" s="46">
        <v>2014</v>
      </c>
      <c r="B48" s="46">
        <v>3</v>
      </c>
      <c r="C48" s="48" t="s">
        <v>67</v>
      </c>
      <c r="D48" s="40">
        <v>340177</v>
      </c>
      <c r="E48" s="46" t="s">
        <v>34</v>
      </c>
    </row>
    <row r="49" spans="1:5" s="21" customFormat="1" hidden="1" x14ac:dyDescent="0.25">
      <c r="A49" s="46">
        <v>2014</v>
      </c>
      <c r="B49" s="46">
        <v>3</v>
      </c>
      <c r="C49" s="48" t="s">
        <v>67</v>
      </c>
      <c r="D49" s="40">
        <v>340177</v>
      </c>
      <c r="E49" s="46" t="s">
        <v>18</v>
      </c>
    </row>
    <row r="50" spans="1:5" s="21" customFormat="1" hidden="1" x14ac:dyDescent="0.25">
      <c r="A50" s="46">
        <v>2014</v>
      </c>
      <c r="B50" s="46">
        <v>4</v>
      </c>
      <c r="C50" s="42" t="s">
        <v>13</v>
      </c>
      <c r="D50" s="40">
        <v>9363</v>
      </c>
      <c r="E50" s="46" t="s">
        <v>34</v>
      </c>
    </row>
    <row r="51" spans="1:5" s="21" customFormat="1" hidden="1" x14ac:dyDescent="0.25">
      <c r="A51" s="46">
        <v>2014</v>
      </c>
      <c r="B51" s="46">
        <v>4</v>
      </c>
      <c r="C51" s="42" t="s">
        <v>13</v>
      </c>
      <c r="D51" s="40">
        <v>9363</v>
      </c>
      <c r="E51" s="46" t="s">
        <v>18</v>
      </c>
    </row>
    <row r="52" spans="1:5" s="21" customFormat="1" hidden="1" x14ac:dyDescent="0.25">
      <c r="A52" s="46">
        <v>2014</v>
      </c>
      <c r="B52" s="46">
        <v>4</v>
      </c>
      <c r="C52" s="40" t="s">
        <v>36</v>
      </c>
      <c r="D52" s="40">
        <v>12232</v>
      </c>
      <c r="E52" s="46" t="s">
        <v>34</v>
      </c>
    </row>
    <row r="53" spans="1:5" s="21" customFormat="1" hidden="1" x14ac:dyDescent="0.25">
      <c r="A53" s="46">
        <v>2014</v>
      </c>
      <c r="B53" s="46">
        <v>4</v>
      </c>
      <c r="C53" s="40" t="s">
        <v>36</v>
      </c>
      <c r="D53" s="40">
        <v>12232</v>
      </c>
      <c r="E53" s="46" t="s">
        <v>18</v>
      </c>
    </row>
    <row r="54" spans="1:5" s="21" customFormat="1" hidden="1" x14ac:dyDescent="0.25">
      <c r="A54" s="46">
        <v>2014</v>
      </c>
      <c r="B54" s="46">
        <v>4</v>
      </c>
      <c r="C54" s="40" t="s">
        <v>4</v>
      </c>
      <c r="D54" s="40">
        <v>1935</v>
      </c>
      <c r="E54" s="46" t="s">
        <v>34</v>
      </c>
    </row>
    <row r="55" spans="1:5" s="21" customFormat="1" hidden="1" x14ac:dyDescent="0.25">
      <c r="A55" s="46">
        <v>2014</v>
      </c>
      <c r="B55" s="46">
        <v>4</v>
      </c>
      <c r="C55" s="40" t="s">
        <v>4</v>
      </c>
      <c r="D55" s="40">
        <v>1935</v>
      </c>
      <c r="E55" s="46" t="s">
        <v>18</v>
      </c>
    </row>
    <row r="56" spans="1:5" s="21" customFormat="1" hidden="1" x14ac:dyDescent="0.25">
      <c r="A56" s="46">
        <v>2014</v>
      </c>
      <c r="B56" s="46">
        <v>4</v>
      </c>
      <c r="C56" s="48" t="s">
        <v>66</v>
      </c>
      <c r="D56" s="40">
        <v>5846</v>
      </c>
      <c r="E56" s="46" t="s">
        <v>34</v>
      </c>
    </row>
    <row r="57" spans="1:5" s="21" customFormat="1" hidden="1" x14ac:dyDescent="0.25">
      <c r="A57" s="46">
        <v>2014</v>
      </c>
      <c r="B57" s="46">
        <v>4</v>
      </c>
      <c r="C57" s="48" t="s">
        <v>66</v>
      </c>
      <c r="D57" s="40">
        <v>5846</v>
      </c>
      <c r="E57" s="46" t="s">
        <v>18</v>
      </c>
    </row>
    <row r="58" spans="1:5" s="21" customFormat="1" hidden="1" x14ac:dyDescent="0.25">
      <c r="A58" s="46">
        <v>2014</v>
      </c>
      <c r="B58" s="46">
        <v>4</v>
      </c>
      <c r="C58" s="48" t="s">
        <v>76</v>
      </c>
      <c r="D58" s="40">
        <v>17174</v>
      </c>
      <c r="E58" s="46" t="s">
        <v>34</v>
      </c>
    </row>
    <row r="59" spans="1:5" s="21" customFormat="1" hidden="1" x14ac:dyDescent="0.25">
      <c r="A59" s="46">
        <v>2014</v>
      </c>
      <c r="B59" s="46">
        <v>4</v>
      </c>
      <c r="C59" s="48" t="s">
        <v>76</v>
      </c>
      <c r="D59" s="40">
        <v>17174</v>
      </c>
      <c r="E59" s="46" t="s">
        <v>18</v>
      </c>
    </row>
    <row r="60" spans="1:5" s="21" customFormat="1" hidden="1" x14ac:dyDescent="0.25">
      <c r="A60" s="46">
        <v>2014</v>
      </c>
      <c r="B60" s="46">
        <v>4</v>
      </c>
      <c r="C60" s="48" t="s">
        <v>84</v>
      </c>
      <c r="D60" s="40">
        <v>11004</v>
      </c>
      <c r="E60" s="46" t="s">
        <v>34</v>
      </c>
    </row>
    <row r="61" spans="1:5" s="21" customFormat="1" hidden="1" x14ac:dyDescent="0.25">
      <c r="A61" s="46">
        <v>2014</v>
      </c>
      <c r="B61" s="46">
        <v>4</v>
      </c>
      <c r="C61" s="48" t="s">
        <v>84</v>
      </c>
      <c r="D61" s="40">
        <v>11004</v>
      </c>
      <c r="E61" s="46" t="s">
        <v>18</v>
      </c>
    </row>
    <row r="62" spans="1:5" s="21" customFormat="1" hidden="1" x14ac:dyDescent="0.25">
      <c r="A62" s="46">
        <v>2014</v>
      </c>
      <c r="B62" s="46">
        <v>4</v>
      </c>
      <c r="C62" s="48" t="s">
        <v>16</v>
      </c>
      <c r="D62" s="40">
        <v>320325</v>
      </c>
      <c r="E62" s="46" t="s">
        <v>34</v>
      </c>
    </row>
    <row r="63" spans="1:5" s="21" customFormat="1" hidden="1" x14ac:dyDescent="0.25">
      <c r="A63" s="46">
        <v>2014</v>
      </c>
      <c r="B63" s="46">
        <v>4</v>
      </c>
      <c r="C63" s="48" t="s">
        <v>16</v>
      </c>
      <c r="D63" s="40">
        <v>320325</v>
      </c>
      <c r="E63" s="46" t="s">
        <v>18</v>
      </c>
    </row>
    <row r="64" spans="1:5" s="21" customFormat="1" hidden="1" x14ac:dyDescent="0.25">
      <c r="A64" s="46">
        <v>2014</v>
      </c>
      <c r="B64" s="46">
        <v>4</v>
      </c>
      <c r="C64" s="48" t="s">
        <v>67</v>
      </c>
      <c r="D64" s="40">
        <v>337499</v>
      </c>
      <c r="E64" s="46" t="s">
        <v>34</v>
      </c>
    </row>
    <row r="65" spans="1:5" s="21" customFormat="1" hidden="1" x14ac:dyDescent="0.25">
      <c r="A65" s="46">
        <v>2014</v>
      </c>
      <c r="B65" s="46">
        <v>4</v>
      </c>
      <c r="C65" s="48" t="s">
        <v>67</v>
      </c>
      <c r="D65" s="40">
        <v>337499</v>
      </c>
      <c r="E65" s="46" t="s">
        <v>18</v>
      </c>
    </row>
    <row r="66" spans="1:5" s="21" customFormat="1" hidden="1" x14ac:dyDescent="0.25">
      <c r="A66" s="46">
        <v>2014</v>
      </c>
      <c r="B66" s="46">
        <v>5</v>
      </c>
      <c r="C66" s="42" t="s">
        <v>13</v>
      </c>
      <c r="D66" s="40">
        <v>11649</v>
      </c>
      <c r="E66" s="46" t="s">
        <v>34</v>
      </c>
    </row>
    <row r="67" spans="1:5" s="21" customFormat="1" hidden="1" x14ac:dyDescent="0.25">
      <c r="A67" s="46">
        <v>2014</v>
      </c>
      <c r="B67" s="46">
        <v>5</v>
      </c>
      <c r="C67" s="42" t="s">
        <v>13</v>
      </c>
      <c r="D67" s="40">
        <v>11649</v>
      </c>
      <c r="E67" s="46" t="s">
        <v>18</v>
      </c>
    </row>
    <row r="68" spans="1:5" s="21" customFormat="1" hidden="1" x14ac:dyDescent="0.25">
      <c r="A68" s="46">
        <v>2014</v>
      </c>
      <c r="B68" s="46">
        <v>5</v>
      </c>
      <c r="C68" s="40" t="s">
        <v>36</v>
      </c>
      <c r="D68" s="40">
        <v>13573</v>
      </c>
      <c r="E68" s="46" t="s">
        <v>34</v>
      </c>
    </row>
    <row r="69" spans="1:5" s="21" customFormat="1" hidden="1" x14ac:dyDescent="0.25">
      <c r="A69" s="46">
        <v>2014</v>
      </c>
      <c r="B69" s="46">
        <v>5</v>
      </c>
      <c r="C69" s="40" t="s">
        <v>36</v>
      </c>
      <c r="D69" s="40">
        <v>13573</v>
      </c>
      <c r="E69" s="46" t="s">
        <v>18</v>
      </c>
    </row>
    <row r="70" spans="1:5" s="21" customFormat="1" hidden="1" x14ac:dyDescent="0.25">
      <c r="A70" s="46">
        <v>2014</v>
      </c>
      <c r="B70" s="46">
        <v>5</v>
      </c>
      <c r="C70" s="40" t="s">
        <v>4</v>
      </c>
      <c r="D70" s="40">
        <v>1944</v>
      </c>
      <c r="E70" s="46" t="s">
        <v>34</v>
      </c>
    </row>
    <row r="71" spans="1:5" s="21" customFormat="1" hidden="1" x14ac:dyDescent="0.25">
      <c r="A71" s="46">
        <v>2014</v>
      </c>
      <c r="B71" s="46">
        <v>5</v>
      </c>
      <c r="C71" s="40" t="s">
        <v>4</v>
      </c>
      <c r="D71" s="40">
        <v>1944</v>
      </c>
      <c r="E71" s="46" t="s">
        <v>18</v>
      </c>
    </row>
    <row r="72" spans="1:5" s="21" customFormat="1" hidden="1" x14ac:dyDescent="0.25">
      <c r="A72" s="46">
        <v>2014</v>
      </c>
      <c r="B72" s="46">
        <v>5</v>
      </c>
      <c r="C72" s="48" t="s">
        <v>66</v>
      </c>
      <c r="D72" s="40">
        <v>6618</v>
      </c>
      <c r="E72" s="46" t="s">
        <v>34</v>
      </c>
    </row>
    <row r="73" spans="1:5" s="21" customFormat="1" hidden="1" x14ac:dyDescent="0.25">
      <c r="A73" s="46">
        <v>2014</v>
      </c>
      <c r="B73" s="46">
        <v>5</v>
      </c>
      <c r="C73" s="48" t="s">
        <v>66</v>
      </c>
      <c r="D73" s="40">
        <v>6618</v>
      </c>
      <c r="E73" s="46" t="s">
        <v>18</v>
      </c>
    </row>
    <row r="74" spans="1:5" s="21" customFormat="1" hidden="1" x14ac:dyDescent="0.25">
      <c r="A74" s="46">
        <v>2014</v>
      </c>
      <c r="B74" s="46">
        <v>5</v>
      </c>
      <c r="C74" s="48" t="s">
        <v>76</v>
      </c>
      <c r="D74" s="40">
        <v>18479</v>
      </c>
      <c r="E74" s="46" t="s">
        <v>34</v>
      </c>
    </row>
    <row r="75" spans="1:5" s="21" customFormat="1" hidden="1" x14ac:dyDescent="0.25">
      <c r="A75" s="46">
        <v>2014</v>
      </c>
      <c r="B75" s="46">
        <v>5</v>
      </c>
      <c r="C75" s="48" t="s">
        <v>76</v>
      </c>
      <c r="D75" s="40">
        <v>18479</v>
      </c>
      <c r="E75" s="46" t="s">
        <v>18</v>
      </c>
    </row>
    <row r="76" spans="1:5" s="21" customFormat="1" hidden="1" x14ac:dyDescent="0.25">
      <c r="A76" s="46">
        <v>2014</v>
      </c>
      <c r="B76" s="46">
        <v>5</v>
      </c>
      <c r="C76" s="48" t="s">
        <v>84</v>
      </c>
      <c r="D76" s="40">
        <v>11786</v>
      </c>
      <c r="E76" s="46" t="s">
        <v>34</v>
      </c>
    </row>
    <row r="77" spans="1:5" s="21" customFormat="1" hidden="1" x14ac:dyDescent="0.25">
      <c r="A77" s="46">
        <v>2014</v>
      </c>
      <c r="B77" s="46">
        <v>5</v>
      </c>
      <c r="C77" s="48" t="s">
        <v>84</v>
      </c>
      <c r="D77" s="40">
        <v>11786</v>
      </c>
      <c r="E77" s="46" t="s">
        <v>18</v>
      </c>
    </row>
    <row r="78" spans="1:5" s="21" customFormat="1" hidden="1" x14ac:dyDescent="0.25">
      <c r="A78" s="46">
        <v>2014</v>
      </c>
      <c r="B78" s="46">
        <v>5</v>
      </c>
      <c r="C78" s="48" t="s">
        <v>16</v>
      </c>
      <c r="D78" s="40">
        <v>316824</v>
      </c>
      <c r="E78" s="46" t="s">
        <v>34</v>
      </c>
    </row>
    <row r="79" spans="1:5" s="21" customFormat="1" hidden="1" x14ac:dyDescent="0.25">
      <c r="A79" s="46">
        <v>2014</v>
      </c>
      <c r="B79" s="46">
        <v>5</v>
      </c>
      <c r="C79" s="48" t="s">
        <v>16</v>
      </c>
      <c r="D79" s="40">
        <v>316824</v>
      </c>
      <c r="E79" s="46" t="s">
        <v>18</v>
      </c>
    </row>
    <row r="80" spans="1:5" s="21" customFormat="1" hidden="1" x14ac:dyDescent="0.25">
      <c r="A80" s="46">
        <v>2014</v>
      </c>
      <c r="B80" s="46">
        <v>5</v>
      </c>
      <c r="C80" s="48" t="s">
        <v>67</v>
      </c>
      <c r="D80" s="40">
        <v>335303</v>
      </c>
      <c r="E80" s="46" t="s">
        <v>34</v>
      </c>
    </row>
    <row r="81" spans="1:5" s="21" customFormat="1" hidden="1" x14ac:dyDescent="0.25">
      <c r="A81" s="46">
        <v>2014</v>
      </c>
      <c r="B81" s="46">
        <v>5</v>
      </c>
      <c r="C81" s="48" t="s">
        <v>67</v>
      </c>
      <c r="D81" s="40">
        <v>335303</v>
      </c>
      <c r="E81" s="46" t="s">
        <v>18</v>
      </c>
    </row>
    <row r="82" spans="1:5" s="21" customFormat="1" hidden="1" x14ac:dyDescent="0.25">
      <c r="A82" s="46">
        <v>2014</v>
      </c>
      <c r="B82" s="46">
        <v>6</v>
      </c>
      <c r="C82" s="42" t="s">
        <v>13</v>
      </c>
      <c r="D82" s="40">
        <v>9652</v>
      </c>
      <c r="E82" s="46" t="s">
        <v>34</v>
      </c>
    </row>
    <row r="83" spans="1:5" s="21" customFormat="1" hidden="1" x14ac:dyDescent="0.25">
      <c r="A83" s="46">
        <v>2014</v>
      </c>
      <c r="B83" s="46">
        <v>6</v>
      </c>
      <c r="C83" s="42" t="s">
        <v>13</v>
      </c>
      <c r="D83" s="40">
        <v>9652</v>
      </c>
      <c r="E83" s="46" t="s">
        <v>18</v>
      </c>
    </row>
    <row r="84" spans="1:5" s="21" customFormat="1" hidden="1" x14ac:dyDescent="0.25">
      <c r="A84" s="46">
        <v>2014</v>
      </c>
      <c r="B84" s="46">
        <v>6</v>
      </c>
      <c r="C84" s="40" t="s">
        <v>36</v>
      </c>
      <c r="D84" s="40">
        <v>11575</v>
      </c>
      <c r="E84" s="46" t="s">
        <v>34</v>
      </c>
    </row>
    <row r="85" spans="1:5" s="21" customFormat="1" hidden="1" x14ac:dyDescent="0.25">
      <c r="A85" s="46">
        <v>2014</v>
      </c>
      <c r="B85" s="46">
        <v>6</v>
      </c>
      <c r="C85" s="40" t="s">
        <v>36</v>
      </c>
      <c r="D85" s="40">
        <v>11575</v>
      </c>
      <c r="E85" s="46" t="s">
        <v>18</v>
      </c>
    </row>
    <row r="86" spans="1:5" s="21" customFormat="1" hidden="1" x14ac:dyDescent="0.25">
      <c r="A86" s="46">
        <v>2014</v>
      </c>
      <c r="B86" s="46">
        <v>6</v>
      </c>
      <c r="C86" s="40" t="s">
        <v>4</v>
      </c>
      <c r="D86" s="40">
        <v>1431</v>
      </c>
      <c r="E86" s="46" t="s">
        <v>34</v>
      </c>
    </row>
    <row r="87" spans="1:5" s="21" customFormat="1" hidden="1" x14ac:dyDescent="0.25">
      <c r="A87" s="46">
        <v>2014</v>
      </c>
      <c r="B87" s="46">
        <v>6</v>
      </c>
      <c r="C87" s="40" t="s">
        <v>4</v>
      </c>
      <c r="D87" s="40">
        <v>1431</v>
      </c>
      <c r="E87" s="46" t="s">
        <v>18</v>
      </c>
    </row>
    <row r="88" spans="1:5" s="21" customFormat="1" hidden="1" x14ac:dyDescent="0.25">
      <c r="A88" s="46">
        <v>2014</v>
      </c>
      <c r="B88" s="46">
        <v>6</v>
      </c>
      <c r="C88" s="48" t="s">
        <v>66</v>
      </c>
      <c r="D88" s="40">
        <v>5934</v>
      </c>
      <c r="E88" s="46" t="s">
        <v>34</v>
      </c>
    </row>
    <row r="89" spans="1:5" s="21" customFormat="1" hidden="1" x14ac:dyDescent="0.25">
      <c r="A89" s="46">
        <v>2014</v>
      </c>
      <c r="B89" s="46">
        <v>6</v>
      </c>
      <c r="C89" s="48" t="s">
        <v>66</v>
      </c>
      <c r="D89" s="40">
        <v>5934</v>
      </c>
      <c r="E89" s="46" t="s">
        <v>18</v>
      </c>
    </row>
    <row r="90" spans="1:5" s="21" customFormat="1" hidden="1" x14ac:dyDescent="0.25">
      <c r="A90" s="46">
        <v>2014</v>
      </c>
      <c r="B90" s="46">
        <v>6</v>
      </c>
      <c r="C90" s="48" t="s">
        <v>76</v>
      </c>
      <c r="D90" s="40">
        <v>18846</v>
      </c>
      <c r="E90" s="46" t="s">
        <v>34</v>
      </c>
    </row>
    <row r="91" spans="1:5" s="21" customFormat="1" hidden="1" x14ac:dyDescent="0.25">
      <c r="A91" s="46">
        <v>2014</v>
      </c>
      <c r="B91" s="46">
        <v>6</v>
      </c>
      <c r="C91" s="48" t="s">
        <v>76</v>
      </c>
      <c r="D91" s="40">
        <v>18846</v>
      </c>
      <c r="E91" s="46" t="s">
        <v>18</v>
      </c>
    </row>
    <row r="92" spans="1:5" s="21" customFormat="1" hidden="1" x14ac:dyDescent="0.25">
      <c r="A92" s="46">
        <v>2014</v>
      </c>
      <c r="B92" s="46">
        <v>6</v>
      </c>
      <c r="C92" s="48" t="s">
        <v>84</v>
      </c>
      <c r="D92" s="40">
        <v>10200</v>
      </c>
      <c r="E92" s="46" t="s">
        <v>34</v>
      </c>
    </row>
    <row r="93" spans="1:5" s="21" customFormat="1" hidden="1" x14ac:dyDescent="0.25">
      <c r="A93" s="46">
        <v>2014</v>
      </c>
      <c r="B93" s="46">
        <v>6</v>
      </c>
      <c r="C93" s="48" t="s">
        <v>84</v>
      </c>
      <c r="D93" s="40">
        <v>10200</v>
      </c>
      <c r="E93" s="46" t="s">
        <v>18</v>
      </c>
    </row>
    <row r="94" spans="1:5" s="21" customFormat="1" hidden="1" x14ac:dyDescent="0.25">
      <c r="A94" s="46">
        <v>2014</v>
      </c>
      <c r="B94" s="46">
        <v>6</v>
      </c>
      <c r="C94" s="48" t="s">
        <v>16</v>
      </c>
      <c r="D94" s="40">
        <v>314449</v>
      </c>
      <c r="E94" s="46" t="s">
        <v>34</v>
      </c>
    </row>
    <row r="95" spans="1:5" s="21" customFormat="1" hidden="1" x14ac:dyDescent="0.25">
      <c r="A95" s="46">
        <v>2014</v>
      </c>
      <c r="B95" s="46">
        <v>6</v>
      </c>
      <c r="C95" s="48" t="s">
        <v>16</v>
      </c>
      <c r="D95" s="40">
        <v>314449</v>
      </c>
      <c r="E95" s="46" t="s">
        <v>18</v>
      </c>
    </row>
    <row r="96" spans="1:5" s="21" customFormat="1" hidden="1" x14ac:dyDescent="0.25">
      <c r="A96" s="46">
        <v>2014</v>
      </c>
      <c r="B96" s="46">
        <v>6</v>
      </c>
      <c r="C96" s="48" t="s">
        <v>67</v>
      </c>
      <c r="D96" s="40">
        <v>333295</v>
      </c>
      <c r="E96" s="46" t="s">
        <v>34</v>
      </c>
    </row>
    <row r="97" spans="1:5" s="21" customFormat="1" hidden="1" x14ac:dyDescent="0.25">
      <c r="A97" s="46">
        <v>2014</v>
      </c>
      <c r="B97" s="46">
        <v>6</v>
      </c>
      <c r="C97" s="48" t="s">
        <v>67</v>
      </c>
      <c r="D97" s="40">
        <v>333295</v>
      </c>
      <c r="E97" s="46" t="s">
        <v>18</v>
      </c>
    </row>
    <row r="98" spans="1:5" s="21" customFormat="1" hidden="1" x14ac:dyDescent="0.25">
      <c r="A98" s="46">
        <v>2014</v>
      </c>
      <c r="B98" s="46">
        <v>7</v>
      </c>
      <c r="C98" s="42" t="s">
        <v>13</v>
      </c>
      <c r="D98" s="40">
        <v>9810</v>
      </c>
      <c r="E98" s="46" t="s">
        <v>34</v>
      </c>
    </row>
    <row r="99" spans="1:5" s="21" customFormat="1" hidden="1" x14ac:dyDescent="0.25">
      <c r="A99" s="46">
        <v>2014</v>
      </c>
      <c r="B99" s="46">
        <v>7</v>
      </c>
      <c r="C99" s="42" t="s">
        <v>13</v>
      </c>
      <c r="D99" s="40">
        <v>9810</v>
      </c>
      <c r="E99" s="46" t="s">
        <v>18</v>
      </c>
    </row>
    <row r="100" spans="1:5" s="21" customFormat="1" hidden="1" x14ac:dyDescent="0.25">
      <c r="A100" s="46">
        <v>2014</v>
      </c>
      <c r="B100" s="46">
        <v>7</v>
      </c>
      <c r="C100" s="40" t="s">
        <v>36</v>
      </c>
      <c r="D100" s="40">
        <v>11718</v>
      </c>
      <c r="E100" s="46" t="s">
        <v>34</v>
      </c>
    </row>
    <row r="101" spans="1:5" s="21" customFormat="1" hidden="1" x14ac:dyDescent="0.25">
      <c r="A101" s="46">
        <v>2014</v>
      </c>
      <c r="B101" s="46">
        <v>7</v>
      </c>
      <c r="C101" s="40" t="s">
        <v>36</v>
      </c>
      <c r="D101" s="40">
        <v>11718</v>
      </c>
      <c r="E101" s="46" t="s">
        <v>18</v>
      </c>
    </row>
    <row r="102" spans="1:5" s="21" customFormat="1" hidden="1" x14ac:dyDescent="0.25">
      <c r="A102" s="46">
        <v>2014</v>
      </c>
      <c r="B102" s="46">
        <v>7</v>
      </c>
      <c r="C102" s="40" t="s">
        <v>4</v>
      </c>
      <c r="D102" s="40">
        <v>2272</v>
      </c>
      <c r="E102" s="46" t="s">
        <v>34</v>
      </c>
    </row>
    <row r="103" spans="1:5" s="21" customFormat="1" hidden="1" x14ac:dyDescent="0.25">
      <c r="A103" s="46">
        <v>2014</v>
      </c>
      <c r="B103" s="46">
        <v>7</v>
      </c>
      <c r="C103" s="40" t="s">
        <v>4</v>
      </c>
      <c r="D103" s="40">
        <v>2272</v>
      </c>
      <c r="E103" s="46" t="s">
        <v>18</v>
      </c>
    </row>
    <row r="104" spans="1:5" s="21" customFormat="1" hidden="1" x14ac:dyDescent="0.25">
      <c r="A104" s="46">
        <v>2014</v>
      </c>
      <c r="B104" s="46">
        <v>7</v>
      </c>
      <c r="C104" s="48" t="s">
        <v>66</v>
      </c>
      <c r="D104" s="40">
        <v>5852</v>
      </c>
      <c r="E104" s="46" t="s">
        <v>34</v>
      </c>
    </row>
    <row r="105" spans="1:5" s="21" customFormat="1" hidden="1" x14ac:dyDescent="0.25">
      <c r="A105" s="46">
        <v>2014</v>
      </c>
      <c r="B105" s="46">
        <v>7</v>
      </c>
      <c r="C105" s="48" t="s">
        <v>66</v>
      </c>
      <c r="D105" s="40">
        <v>5852</v>
      </c>
      <c r="E105" s="46" t="s">
        <v>18</v>
      </c>
    </row>
    <row r="106" spans="1:5" s="21" customFormat="1" hidden="1" x14ac:dyDescent="0.25">
      <c r="A106" s="46">
        <v>2014</v>
      </c>
      <c r="B106" s="46">
        <v>7</v>
      </c>
      <c r="C106" s="48" t="s">
        <v>76</v>
      </c>
      <c r="D106" s="40">
        <v>19016</v>
      </c>
      <c r="E106" s="46" t="s">
        <v>34</v>
      </c>
    </row>
    <row r="107" spans="1:5" s="21" customFormat="1" hidden="1" x14ac:dyDescent="0.25">
      <c r="A107" s="46">
        <v>2014</v>
      </c>
      <c r="B107" s="46">
        <v>7</v>
      </c>
      <c r="C107" s="48" t="s">
        <v>76</v>
      </c>
      <c r="D107" s="40">
        <v>19016</v>
      </c>
      <c r="E107" s="46" t="s">
        <v>18</v>
      </c>
    </row>
    <row r="108" spans="1:5" s="21" customFormat="1" hidden="1" x14ac:dyDescent="0.25">
      <c r="A108" s="46">
        <v>2014</v>
      </c>
      <c r="B108" s="46">
        <v>7</v>
      </c>
      <c r="C108" s="48" t="s">
        <v>84</v>
      </c>
      <c r="D108" s="40">
        <v>14270</v>
      </c>
      <c r="E108" s="46" t="s">
        <v>34</v>
      </c>
    </row>
    <row r="109" spans="1:5" s="21" customFormat="1" hidden="1" x14ac:dyDescent="0.25">
      <c r="A109" s="46">
        <v>2014</v>
      </c>
      <c r="B109" s="46">
        <v>7</v>
      </c>
      <c r="C109" s="48" t="s">
        <v>84</v>
      </c>
      <c r="D109" s="40">
        <v>14270</v>
      </c>
      <c r="E109" s="46" t="s">
        <v>18</v>
      </c>
    </row>
    <row r="110" spans="1:5" s="21" customFormat="1" hidden="1" x14ac:dyDescent="0.25">
      <c r="A110" s="46">
        <v>2014</v>
      </c>
      <c r="B110" s="46">
        <v>7</v>
      </c>
      <c r="C110" s="48" t="s">
        <v>16</v>
      </c>
      <c r="D110" s="40">
        <v>309544</v>
      </c>
      <c r="E110" s="46" t="s">
        <v>34</v>
      </c>
    </row>
    <row r="111" spans="1:5" s="21" customFormat="1" hidden="1" x14ac:dyDescent="0.25">
      <c r="A111" s="46">
        <v>2014</v>
      </c>
      <c r="B111" s="46">
        <v>7</v>
      </c>
      <c r="C111" s="48" t="s">
        <v>16</v>
      </c>
      <c r="D111" s="40">
        <v>309544</v>
      </c>
      <c r="E111" s="46" t="s">
        <v>18</v>
      </c>
    </row>
    <row r="112" spans="1:5" s="21" customFormat="1" hidden="1" x14ac:dyDescent="0.25">
      <c r="A112" s="46">
        <v>2014</v>
      </c>
      <c r="B112" s="46">
        <v>7</v>
      </c>
      <c r="C112" s="48" t="s">
        <v>67</v>
      </c>
      <c r="D112" s="40">
        <v>328560</v>
      </c>
      <c r="E112" s="46" t="s">
        <v>34</v>
      </c>
    </row>
    <row r="113" spans="1:5" s="21" customFormat="1" hidden="1" x14ac:dyDescent="0.25">
      <c r="A113" s="46">
        <v>2014</v>
      </c>
      <c r="B113" s="46">
        <v>7</v>
      </c>
      <c r="C113" s="48" t="s">
        <v>67</v>
      </c>
      <c r="D113" s="40">
        <v>328560</v>
      </c>
      <c r="E113" s="46" t="s">
        <v>18</v>
      </c>
    </row>
    <row r="114" spans="1:5" s="21" customFormat="1" hidden="1" x14ac:dyDescent="0.25">
      <c r="A114" s="46">
        <v>2014</v>
      </c>
      <c r="B114" s="46">
        <v>8</v>
      </c>
      <c r="C114" s="42" t="s">
        <v>13</v>
      </c>
      <c r="D114" s="40">
        <v>13941</v>
      </c>
      <c r="E114" s="46" t="s">
        <v>34</v>
      </c>
    </row>
    <row r="115" spans="1:5" s="21" customFormat="1" hidden="1" x14ac:dyDescent="0.25">
      <c r="A115" s="46">
        <v>2014</v>
      </c>
      <c r="B115" s="46">
        <v>8</v>
      </c>
      <c r="C115" s="42" t="s">
        <v>13</v>
      </c>
      <c r="D115" s="40">
        <v>13941</v>
      </c>
      <c r="E115" s="46" t="s">
        <v>18</v>
      </c>
    </row>
    <row r="116" spans="1:5" s="21" customFormat="1" hidden="1" x14ac:dyDescent="0.25">
      <c r="A116" s="46">
        <v>2014</v>
      </c>
      <c r="B116" s="46">
        <v>8</v>
      </c>
      <c r="C116" s="40" t="s">
        <v>36</v>
      </c>
      <c r="D116" s="40">
        <v>14932</v>
      </c>
      <c r="E116" s="46" t="s">
        <v>34</v>
      </c>
    </row>
    <row r="117" spans="1:5" s="21" customFormat="1" hidden="1" x14ac:dyDescent="0.25">
      <c r="A117" s="46">
        <v>2014</v>
      </c>
      <c r="B117" s="46">
        <v>8</v>
      </c>
      <c r="C117" s="40" t="s">
        <v>36</v>
      </c>
      <c r="D117" s="40">
        <v>14932</v>
      </c>
      <c r="E117" s="46" t="s">
        <v>18</v>
      </c>
    </row>
    <row r="118" spans="1:5" s="21" customFormat="1" hidden="1" x14ac:dyDescent="0.25">
      <c r="A118" s="46">
        <v>2014</v>
      </c>
      <c r="B118" s="46">
        <v>8</v>
      </c>
      <c r="C118" s="40" t="s">
        <v>4</v>
      </c>
      <c r="D118" s="40">
        <v>2583</v>
      </c>
      <c r="E118" s="46" t="s">
        <v>34</v>
      </c>
    </row>
    <row r="119" spans="1:5" s="21" customFormat="1" hidden="1" x14ac:dyDescent="0.25">
      <c r="A119" s="46">
        <v>2014</v>
      </c>
      <c r="B119" s="46">
        <v>8</v>
      </c>
      <c r="C119" s="40" t="s">
        <v>4</v>
      </c>
      <c r="D119" s="40">
        <v>2583</v>
      </c>
      <c r="E119" s="46" t="s">
        <v>18</v>
      </c>
    </row>
    <row r="120" spans="1:5" s="21" customFormat="1" hidden="1" x14ac:dyDescent="0.25">
      <c r="A120" s="46">
        <v>2014</v>
      </c>
      <c r="B120" s="46">
        <v>8</v>
      </c>
      <c r="C120" s="48" t="s">
        <v>66</v>
      </c>
      <c r="D120" s="40">
        <v>5729</v>
      </c>
      <c r="E120" s="46" t="s">
        <v>34</v>
      </c>
    </row>
    <row r="121" spans="1:5" s="21" customFormat="1" hidden="1" x14ac:dyDescent="0.25">
      <c r="A121" s="46">
        <v>2014</v>
      </c>
      <c r="B121" s="46">
        <v>8</v>
      </c>
      <c r="C121" s="48" t="s">
        <v>66</v>
      </c>
      <c r="D121" s="40">
        <v>5729</v>
      </c>
      <c r="E121" s="46" t="s">
        <v>18</v>
      </c>
    </row>
    <row r="122" spans="1:5" s="21" customFormat="1" hidden="1" x14ac:dyDescent="0.25">
      <c r="A122" s="46">
        <v>2014</v>
      </c>
      <c r="B122" s="46">
        <v>8</v>
      </c>
      <c r="C122" s="48" t="s">
        <v>76</v>
      </c>
      <c r="D122" s="40">
        <v>19203</v>
      </c>
      <c r="E122" s="46" t="s">
        <v>34</v>
      </c>
    </row>
    <row r="123" spans="1:5" s="21" customFormat="1" hidden="1" x14ac:dyDescent="0.25">
      <c r="A123" s="46">
        <v>2014</v>
      </c>
      <c r="B123" s="46">
        <v>8</v>
      </c>
      <c r="C123" s="48" t="s">
        <v>76</v>
      </c>
      <c r="D123" s="40">
        <v>19203</v>
      </c>
      <c r="E123" s="46" t="s">
        <v>18</v>
      </c>
    </row>
    <row r="124" spans="1:5" s="21" customFormat="1" hidden="1" x14ac:dyDescent="0.25">
      <c r="A124" s="46">
        <v>2014</v>
      </c>
      <c r="B124" s="46">
        <v>8</v>
      </c>
      <c r="C124" s="48" t="s">
        <v>84</v>
      </c>
      <c r="D124" s="40">
        <v>12746</v>
      </c>
      <c r="E124" s="46" t="s">
        <v>34</v>
      </c>
    </row>
    <row r="125" spans="1:5" s="21" customFormat="1" hidden="1" x14ac:dyDescent="0.25">
      <c r="A125" s="46">
        <v>2014</v>
      </c>
      <c r="B125" s="46">
        <v>8</v>
      </c>
      <c r="C125" s="48" t="s">
        <v>84</v>
      </c>
      <c r="D125" s="40">
        <v>12746</v>
      </c>
      <c r="E125" s="46" t="s">
        <v>18</v>
      </c>
    </row>
    <row r="126" spans="1:5" s="21" customFormat="1" hidden="1" x14ac:dyDescent="0.25">
      <c r="A126" s="46">
        <v>2014</v>
      </c>
      <c r="B126" s="46">
        <v>8</v>
      </c>
      <c r="C126" s="48" t="s">
        <v>16</v>
      </c>
      <c r="D126" s="40">
        <v>308971</v>
      </c>
      <c r="E126" s="46" t="s">
        <v>34</v>
      </c>
    </row>
    <row r="127" spans="1:5" s="21" customFormat="1" hidden="1" x14ac:dyDescent="0.25">
      <c r="A127" s="46">
        <v>2014</v>
      </c>
      <c r="B127" s="46">
        <v>8</v>
      </c>
      <c r="C127" s="48" t="s">
        <v>16</v>
      </c>
      <c r="D127" s="40">
        <v>308971</v>
      </c>
      <c r="E127" s="46" t="s">
        <v>18</v>
      </c>
    </row>
    <row r="128" spans="1:5" s="21" customFormat="1" hidden="1" x14ac:dyDescent="0.25">
      <c r="A128" s="46">
        <v>2014</v>
      </c>
      <c r="B128" s="46">
        <v>8</v>
      </c>
      <c r="C128" s="48" t="s">
        <v>67</v>
      </c>
      <c r="D128" s="40">
        <v>328174</v>
      </c>
      <c r="E128" s="46" t="s">
        <v>34</v>
      </c>
    </row>
    <row r="129" spans="1:5" s="21" customFormat="1" hidden="1" x14ac:dyDescent="0.25">
      <c r="A129" s="46">
        <v>2014</v>
      </c>
      <c r="B129" s="46">
        <v>8</v>
      </c>
      <c r="C129" s="48" t="s">
        <v>67</v>
      </c>
      <c r="D129" s="40">
        <v>328174</v>
      </c>
      <c r="E129" s="46" t="s">
        <v>18</v>
      </c>
    </row>
    <row r="130" spans="1:5" s="21" customFormat="1" hidden="1" x14ac:dyDescent="0.25">
      <c r="A130" s="46">
        <v>2014</v>
      </c>
      <c r="B130" s="46">
        <v>9</v>
      </c>
      <c r="C130" s="42" t="s">
        <v>13</v>
      </c>
      <c r="D130" s="40">
        <v>12584</v>
      </c>
      <c r="E130" s="46" t="s">
        <v>34</v>
      </c>
    </row>
    <row r="131" spans="1:5" s="21" customFormat="1" hidden="1" x14ac:dyDescent="0.25">
      <c r="A131" s="46">
        <v>2014</v>
      </c>
      <c r="B131" s="46">
        <v>9</v>
      </c>
      <c r="C131" s="42" t="s">
        <v>13</v>
      </c>
      <c r="D131" s="40">
        <v>12584</v>
      </c>
      <c r="E131" s="46" t="s">
        <v>18</v>
      </c>
    </row>
    <row r="132" spans="1:5" s="21" customFormat="1" hidden="1" x14ac:dyDescent="0.25">
      <c r="A132" s="46">
        <v>2014</v>
      </c>
      <c r="B132" s="46">
        <v>9</v>
      </c>
      <c r="C132" s="40" t="s">
        <v>36</v>
      </c>
      <c r="D132" s="40">
        <v>13031</v>
      </c>
      <c r="E132" s="46" t="s">
        <v>34</v>
      </c>
    </row>
    <row r="133" spans="1:5" s="21" customFormat="1" hidden="1" x14ac:dyDescent="0.25">
      <c r="A133" s="46">
        <v>2014</v>
      </c>
      <c r="B133" s="46">
        <v>9</v>
      </c>
      <c r="C133" s="40" t="s">
        <v>36</v>
      </c>
      <c r="D133" s="40">
        <v>13031</v>
      </c>
      <c r="E133" s="46" t="s">
        <v>18</v>
      </c>
    </row>
    <row r="134" spans="1:5" s="21" customFormat="1" hidden="1" x14ac:dyDescent="0.25">
      <c r="A134" s="46">
        <v>2014</v>
      </c>
      <c r="B134" s="46">
        <v>9</v>
      </c>
      <c r="C134" s="40" t="s">
        <v>4</v>
      </c>
      <c r="D134" s="40">
        <v>2264</v>
      </c>
      <c r="E134" s="46" t="s">
        <v>34</v>
      </c>
    </row>
    <row r="135" spans="1:5" s="21" customFormat="1" hidden="1" x14ac:dyDescent="0.25">
      <c r="A135" s="46">
        <v>2014</v>
      </c>
      <c r="B135" s="46">
        <v>9</v>
      </c>
      <c r="C135" s="40" t="s">
        <v>4</v>
      </c>
      <c r="D135" s="40">
        <v>2264</v>
      </c>
      <c r="E135" s="46" t="s">
        <v>18</v>
      </c>
    </row>
    <row r="136" spans="1:5" s="21" customFormat="1" hidden="1" x14ac:dyDescent="0.25">
      <c r="A136" s="46">
        <v>2014</v>
      </c>
      <c r="B136" s="46">
        <v>9</v>
      </c>
      <c r="C136" s="48" t="s">
        <v>66</v>
      </c>
      <c r="D136" s="40">
        <v>6069</v>
      </c>
      <c r="E136" s="46" t="s">
        <v>34</v>
      </c>
    </row>
    <row r="137" spans="1:5" s="21" customFormat="1" hidden="1" x14ac:dyDescent="0.25">
      <c r="A137" s="46">
        <v>2014</v>
      </c>
      <c r="B137" s="46">
        <v>9</v>
      </c>
      <c r="C137" s="48" t="s">
        <v>66</v>
      </c>
      <c r="D137" s="40">
        <v>6069</v>
      </c>
      <c r="E137" s="46" t="s">
        <v>18</v>
      </c>
    </row>
    <row r="138" spans="1:5" s="21" customFormat="1" hidden="1" x14ac:dyDescent="0.25">
      <c r="A138" s="46">
        <v>2014</v>
      </c>
      <c r="B138" s="46">
        <v>9</v>
      </c>
      <c r="C138" s="48" t="s">
        <v>76</v>
      </c>
      <c r="D138" s="40">
        <v>19405</v>
      </c>
      <c r="E138" s="46" t="s">
        <v>34</v>
      </c>
    </row>
    <row r="139" spans="1:5" s="21" customFormat="1" hidden="1" x14ac:dyDescent="0.25">
      <c r="A139" s="46">
        <v>2014</v>
      </c>
      <c r="B139" s="46">
        <v>9</v>
      </c>
      <c r="C139" s="48" t="s">
        <v>76</v>
      </c>
      <c r="D139" s="40">
        <v>19405</v>
      </c>
      <c r="E139" s="46" t="s">
        <v>18</v>
      </c>
    </row>
    <row r="140" spans="1:5" s="21" customFormat="1" hidden="1" x14ac:dyDescent="0.25">
      <c r="A140" s="46">
        <v>2014</v>
      </c>
      <c r="B140" s="46">
        <v>9</v>
      </c>
      <c r="C140" s="48" t="s">
        <v>84</v>
      </c>
      <c r="D140" s="40">
        <v>15724</v>
      </c>
      <c r="E140" s="46" t="s">
        <v>34</v>
      </c>
    </row>
    <row r="141" spans="1:5" s="21" customFormat="1" hidden="1" x14ac:dyDescent="0.25">
      <c r="A141" s="46">
        <v>2014</v>
      </c>
      <c r="B141" s="46">
        <v>9</v>
      </c>
      <c r="C141" s="48" t="s">
        <v>84</v>
      </c>
      <c r="D141" s="40">
        <v>15724</v>
      </c>
      <c r="E141" s="46" t="s">
        <v>18</v>
      </c>
    </row>
    <row r="142" spans="1:5" s="21" customFormat="1" hidden="1" x14ac:dyDescent="0.25">
      <c r="A142" s="46">
        <v>2014</v>
      </c>
      <c r="B142" s="46">
        <v>9</v>
      </c>
      <c r="C142" s="48" t="s">
        <v>16</v>
      </c>
      <c r="D142" s="40">
        <v>304559</v>
      </c>
      <c r="E142" s="46" t="s">
        <v>34</v>
      </c>
    </row>
    <row r="143" spans="1:5" s="21" customFormat="1" hidden="1" x14ac:dyDescent="0.25">
      <c r="A143" s="46">
        <v>2014</v>
      </c>
      <c r="B143" s="46">
        <v>9</v>
      </c>
      <c r="C143" s="48" t="s">
        <v>16</v>
      </c>
      <c r="D143" s="40">
        <v>304559</v>
      </c>
      <c r="E143" s="46" t="s">
        <v>18</v>
      </c>
    </row>
    <row r="144" spans="1:5" s="21" customFormat="1" hidden="1" x14ac:dyDescent="0.25">
      <c r="A144" s="46">
        <v>2014</v>
      </c>
      <c r="B144" s="46">
        <v>9</v>
      </c>
      <c r="C144" s="48" t="s">
        <v>67</v>
      </c>
      <c r="D144" s="40">
        <v>323964</v>
      </c>
      <c r="E144" s="46" t="s">
        <v>34</v>
      </c>
    </row>
    <row r="145" spans="1:5" s="21" customFormat="1" hidden="1" x14ac:dyDescent="0.25">
      <c r="A145" s="46">
        <v>2014</v>
      </c>
      <c r="B145" s="46">
        <v>9</v>
      </c>
      <c r="C145" s="48" t="s">
        <v>67</v>
      </c>
      <c r="D145" s="40">
        <v>323964</v>
      </c>
      <c r="E145" s="46" t="s">
        <v>18</v>
      </c>
    </row>
    <row r="146" spans="1:5" s="21" customFormat="1" hidden="1" x14ac:dyDescent="0.25">
      <c r="A146" s="46">
        <v>2014</v>
      </c>
      <c r="B146" s="46">
        <v>10</v>
      </c>
      <c r="C146" s="42" t="s">
        <v>13</v>
      </c>
      <c r="D146" s="40">
        <v>13416</v>
      </c>
      <c r="E146" s="46" t="s">
        <v>34</v>
      </c>
    </row>
    <row r="147" spans="1:5" s="21" customFormat="1" hidden="1" x14ac:dyDescent="0.25">
      <c r="A147" s="46">
        <v>2014</v>
      </c>
      <c r="B147" s="46">
        <v>10</v>
      </c>
      <c r="C147" s="42" t="s">
        <v>13</v>
      </c>
      <c r="D147" s="40">
        <v>13416</v>
      </c>
      <c r="E147" s="46" t="s">
        <v>18</v>
      </c>
    </row>
    <row r="148" spans="1:5" s="21" customFormat="1" hidden="1" x14ac:dyDescent="0.25">
      <c r="A148" s="46">
        <v>2014</v>
      </c>
      <c r="B148" s="46">
        <v>10</v>
      </c>
      <c r="C148" s="40" t="s">
        <v>36</v>
      </c>
      <c r="D148" s="40">
        <v>14716</v>
      </c>
      <c r="E148" s="46" t="s">
        <v>34</v>
      </c>
    </row>
    <row r="149" spans="1:5" s="21" customFormat="1" hidden="1" x14ac:dyDescent="0.25">
      <c r="A149" s="46">
        <v>2014</v>
      </c>
      <c r="B149" s="46">
        <v>10</v>
      </c>
      <c r="C149" s="40" t="s">
        <v>36</v>
      </c>
      <c r="D149" s="40">
        <v>14716</v>
      </c>
      <c r="E149" s="46" t="s">
        <v>18</v>
      </c>
    </row>
    <row r="150" spans="1:5" s="21" customFormat="1" hidden="1" x14ac:dyDescent="0.25">
      <c r="A150" s="46">
        <v>2014</v>
      </c>
      <c r="B150" s="46">
        <v>10</v>
      </c>
      <c r="C150" s="40" t="s">
        <v>4</v>
      </c>
      <c r="D150" s="40">
        <v>2421</v>
      </c>
      <c r="E150" s="46" t="s">
        <v>34</v>
      </c>
    </row>
    <row r="151" spans="1:5" s="21" customFormat="1" hidden="1" x14ac:dyDescent="0.25">
      <c r="A151" s="46">
        <v>2014</v>
      </c>
      <c r="B151" s="46">
        <v>10</v>
      </c>
      <c r="C151" s="40" t="s">
        <v>4</v>
      </c>
      <c r="D151" s="40">
        <v>2421</v>
      </c>
      <c r="E151" s="46" t="s">
        <v>18</v>
      </c>
    </row>
    <row r="152" spans="1:5" s="21" customFormat="1" hidden="1" x14ac:dyDescent="0.25">
      <c r="A152" s="46">
        <v>2014</v>
      </c>
      <c r="B152" s="46">
        <v>10</v>
      </c>
      <c r="C152" s="48" t="s">
        <v>66</v>
      </c>
      <c r="D152" s="40">
        <v>5805</v>
      </c>
      <c r="E152" s="46" t="s">
        <v>34</v>
      </c>
    </row>
    <row r="153" spans="1:5" s="21" customFormat="1" hidden="1" x14ac:dyDescent="0.25">
      <c r="A153" s="46">
        <v>2014</v>
      </c>
      <c r="B153" s="46">
        <v>10</v>
      </c>
      <c r="C153" s="48" t="s">
        <v>66</v>
      </c>
      <c r="D153" s="40">
        <v>5805</v>
      </c>
      <c r="E153" s="46" t="s">
        <v>18</v>
      </c>
    </row>
    <row r="154" spans="1:5" s="21" customFormat="1" hidden="1" x14ac:dyDescent="0.25">
      <c r="A154" s="46">
        <v>2014</v>
      </c>
      <c r="B154" s="46">
        <v>10</v>
      </c>
      <c r="C154" s="48" t="s">
        <v>76</v>
      </c>
      <c r="D154" s="40">
        <v>19360</v>
      </c>
      <c r="E154" s="46" t="s">
        <v>34</v>
      </c>
    </row>
    <row r="155" spans="1:5" s="21" customFormat="1" hidden="1" x14ac:dyDescent="0.25">
      <c r="A155" s="46">
        <v>2014</v>
      </c>
      <c r="B155" s="46">
        <v>10</v>
      </c>
      <c r="C155" s="48" t="s">
        <v>76</v>
      </c>
      <c r="D155" s="40">
        <v>19360</v>
      </c>
      <c r="E155" s="46" t="s">
        <v>18</v>
      </c>
    </row>
    <row r="156" spans="1:5" s="21" customFormat="1" hidden="1" x14ac:dyDescent="0.25">
      <c r="A156" s="46">
        <v>2014</v>
      </c>
      <c r="B156" s="46">
        <v>10</v>
      </c>
      <c r="C156" s="48" t="s">
        <v>84</v>
      </c>
      <c r="D156" s="40">
        <v>16183</v>
      </c>
      <c r="E156" s="46" t="s">
        <v>34</v>
      </c>
    </row>
    <row r="157" spans="1:5" s="21" customFormat="1" hidden="1" x14ac:dyDescent="0.25">
      <c r="A157" s="46">
        <v>2014</v>
      </c>
      <c r="B157" s="46">
        <v>10</v>
      </c>
      <c r="C157" s="48" t="s">
        <v>84</v>
      </c>
      <c r="D157" s="40">
        <v>16183</v>
      </c>
      <c r="E157" s="46" t="s">
        <v>18</v>
      </c>
    </row>
    <row r="158" spans="1:5" s="21" customFormat="1" hidden="1" x14ac:dyDescent="0.25">
      <c r="A158" s="46">
        <v>2014</v>
      </c>
      <c r="B158" s="46">
        <v>10</v>
      </c>
      <c r="C158" s="48" t="s">
        <v>16</v>
      </c>
      <c r="D158" s="40">
        <v>302383</v>
      </c>
      <c r="E158" s="46" t="s">
        <v>34</v>
      </c>
    </row>
    <row r="159" spans="1:5" s="21" customFormat="1" hidden="1" x14ac:dyDescent="0.25">
      <c r="A159" s="46">
        <v>2014</v>
      </c>
      <c r="B159" s="46">
        <v>10</v>
      </c>
      <c r="C159" s="48" t="s">
        <v>16</v>
      </c>
      <c r="D159" s="40">
        <v>302383</v>
      </c>
      <c r="E159" s="46" t="s">
        <v>18</v>
      </c>
    </row>
    <row r="160" spans="1:5" s="21" customFormat="1" hidden="1" x14ac:dyDescent="0.25">
      <c r="A160" s="46">
        <v>2014</v>
      </c>
      <c r="B160" s="46">
        <v>10</v>
      </c>
      <c r="C160" s="48" t="s">
        <v>67</v>
      </c>
      <c r="D160" s="40">
        <v>321743</v>
      </c>
      <c r="E160" s="46" t="s">
        <v>34</v>
      </c>
    </row>
    <row r="161" spans="1:5" s="21" customFormat="1" hidden="1" x14ac:dyDescent="0.25">
      <c r="A161" s="46">
        <v>2014</v>
      </c>
      <c r="B161" s="46">
        <v>10</v>
      </c>
      <c r="C161" s="48" t="s">
        <v>67</v>
      </c>
      <c r="D161" s="40">
        <v>321743</v>
      </c>
      <c r="E161" s="46" t="s">
        <v>18</v>
      </c>
    </row>
    <row r="162" spans="1:5" s="21" customFormat="1" hidden="1" x14ac:dyDescent="0.25">
      <c r="A162" s="46">
        <v>2014</v>
      </c>
      <c r="B162" s="46">
        <v>11</v>
      </c>
      <c r="C162" s="42" t="s">
        <v>13</v>
      </c>
      <c r="D162" s="40">
        <v>11850</v>
      </c>
      <c r="E162" s="46" t="s">
        <v>34</v>
      </c>
    </row>
    <row r="163" spans="1:5" s="21" customFormat="1" hidden="1" x14ac:dyDescent="0.25">
      <c r="A163" s="46">
        <v>2014</v>
      </c>
      <c r="B163" s="46">
        <v>11</v>
      </c>
      <c r="C163" s="42" t="s">
        <v>13</v>
      </c>
      <c r="D163" s="40">
        <v>11850</v>
      </c>
      <c r="E163" s="46" t="s">
        <v>18</v>
      </c>
    </row>
    <row r="164" spans="1:5" s="21" customFormat="1" hidden="1" x14ac:dyDescent="0.25">
      <c r="A164" s="46">
        <v>2014</v>
      </c>
      <c r="B164" s="46">
        <v>11</v>
      </c>
      <c r="C164" s="40" t="s">
        <v>36</v>
      </c>
      <c r="D164" s="40">
        <v>13206</v>
      </c>
      <c r="E164" s="46" t="s">
        <v>34</v>
      </c>
    </row>
    <row r="165" spans="1:5" s="21" customFormat="1" hidden="1" x14ac:dyDescent="0.25">
      <c r="A165" s="46">
        <v>2014</v>
      </c>
      <c r="B165" s="46">
        <v>11</v>
      </c>
      <c r="C165" s="40" t="s">
        <v>36</v>
      </c>
      <c r="D165" s="40">
        <v>13206</v>
      </c>
      <c r="E165" s="46" t="s">
        <v>18</v>
      </c>
    </row>
    <row r="166" spans="1:5" s="21" customFormat="1" hidden="1" x14ac:dyDescent="0.25">
      <c r="A166" s="46">
        <v>2014</v>
      </c>
      <c r="B166" s="46">
        <v>11</v>
      </c>
      <c r="C166" s="40" t="s">
        <v>4</v>
      </c>
      <c r="D166" s="40">
        <v>3859</v>
      </c>
      <c r="E166" s="46" t="s">
        <v>34</v>
      </c>
    </row>
    <row r="167" spans="1:5" s="21" customFormat="1" hidden="1" x14ac:dyDescent="0.25">
      <c r="A167" s="46">
        <v>2014</v>
      </c>
      <c r="B167" s="46">
        <v>11</v>
      </c>
      <c r="C167" s="40" t="s">
        <v>4</v>
      </c>
      <c r="D167" s="40">
        <v>3859</v>
      </c>
      <c r="E167" s="46" t="s">
        <v>18</v>
      </c>
    </row>
    <row r="168" spans="1:5" s="21" customFormat="1" hidden="1" x14ac:dyDescent="0.25">
      <c r="A168" s="46">
        <v>2014</v>
      </c>
      <c r="B168" s="46">
        <v>11</v>
      </c>
      <c r="C168" s="48" t="s">
        <v>66</v>
      </c>
      <c r="D168" s="40">
        <v>6748</v>
      </c>
      <c r="E168" s="46" t="s">
        <v>34</v>
      </c>
    </row>
    <row r="169" spans="1:5" s="21" customFormat="1" hidden="1" x14ac:dyDescent="0.25">
      <c r="A169" s="46">
        <v>2014</v>
      </c>
      <c r="B169" s="46">
        <v>11</v>
      </c>
      <c r="C169" s="48" t="s">
        <v>66</v>
      </c>
      <c r="D169" s="40">
        <v>6748</v>
      </c>
      <c r="E169" s="46" t="s">
        <v>18</v>
      </c>
    </row>
    <row r="170" spans="1:5" s="21" customFormat="1" hidden="1" x14ac:dyDescent="0.25">
      <c r="A170" s="46">
        <v>2014</v>
      </c>
      <c r="B170" s="46">
        <v>11</v>
      </c>
      <c r="C170" s="48" t="s">
        <v>76</v>
      </c>
      <c r="D170" s="40">
        <v>19373</v>
      </c>
      <c r="E170" s="46" t="s">
        <v>34</v>
      </c>
    </row>
    <row r="171" spans="1:5" s="21" customFormat="1" hidden="1" x14ac:dyDescent="0.25">
      <c r="A171" s="46">
        <v>2014</v>
      </c>
      <c r="B171" s="46">
        <v>11</v>
      </c>
      <c r="C171" s="48" t="s">
        <v>76</v>
      </c>
      <c r="D171" s="40">
        <v>19373</v>
      </c>
      <c r="E171" s="46" t="s">
        <v>18</v>
      </c>
    </row>
    <row r="172" spans="1:5" s="21" customFormat="1" hidden="1" x14ac:dyDescent="0.25">
      <c r="A172" s="46">
        <v>2014</v>
      </c>
      <c r="B172" s="46">
        <v>11</v>
      </c>
      <c r="C172" s="48" t="s">
        <v>84</v>
      </c>
      <c r="D172" s="40">
        <v>13393</v>
      </c>
      <c r="E172" s="46" t="s">
        <v>34</v>
      </c>
    </row>
    <row r="173" spans="1:5" s="21" customFormat="1" hidden="1" x14ac:dyDescent="0.25">
      <c r="A173" s="46">
        <v>2014</v>
      </c>
      <c r="B173" s="46">
        <v>11</v>
      </c>
      <c r="C173" s="48" t="s">
        <v>84</v>
      </c>
      <c r="D173" s="40">
        <v>13393</v>
      </c>
      <c r="E173" s="46" t="s">
        <v>18</v>
      </c>
    </row>
    <row r="174" spans="1:5" s="21" customFormat="1" hidden="1" x14ac:dyDescent="0.25">
      <c r="A174" s="46">
        <v>2014</v>
      </c>
      <c r="B174" s="46">
        <v>11</v>
      </c>
      <c r="C174" s="48" t="s">
        <v>16</v>
      </c>
      <c r="D174" s="40">
        <v>300067</v>
      </c>
      <c r="E174" s="46" t="s">
        <v>34</v>
      </c>
    </row>
    <row r="175" spans="1:5" s="21" customFormat="1" hidden="1" x14ac:dyDescent="0.25">
      <c r="A175" s="46">
        <v>2014</v>
      </c>
      <c r="B175" s="46">
        <v>11</v>
      </c>
      <c r="C175" s="48" t="s">
        <v>16</v>
      </c>
      <c r="D175" s="40">
        <v>300067</v>
      </c>
      <c r="E175" s="46" t="s">
        <v>18</v>
      </c>
    </row>
    <row r="176" spans="1:5" s="21" customFormat="1" hidden="1" x14ac:dyDescent="0.25">
      <c r="A176" s="46">
        <v>2014</v>
      </c>
      <c r="B176" s="46">
        <v>11</v>
      </c>
      <c r="C176" s="48" t="s">
        <v>67</v>
      </c>
      <c r="D176" s="40">
        <v>319440</v>
      </c>
      <c r="E176" s="46" t="s">
        <v>34</v>
      </c>
    </row>
    <row r="177" spans="1:5" s="21" customFormat="1" hidden="1" x14ac:dyDescent="0.25">
      <c r="A177" s="46">
        <v>2014</v>
      </c>
      <c r="B177" s="46">
        <v>11</v>
      </c>
      <c r="C177" s="48" t="s">
        <v>67</v>
      </c>
      <c r="D177" s="40">
        <v>319440</v>
      </c>
      <c r="E177" s="46" t="s">
        <v>18</v>
      </c>
    </row>
    <row r="178" spans="1:5" s="21" customFormat="1" hidden="1" x14ac:dyDescent="0.25">
      <c r="A178" s="46">
        <v>2014</v>
      </c>
      <c r="B178" s="46">
        <v>12</v>
      </c>
      <c r="C178" s="42" t="s">
        <v>13</v>
      </c>
      <c r="D178" s="40">
        <v>9976</v>
      </c>
      <c r="E178" s="46" t="s">
        <v>34</v>
      </c>
    </row>
    <row r="179" spans="1:5" s="21" customFormat="1" hidden="1" x14ac:dyDescent="0.25">
      <c r="A179" s="46">
        <v>2014</v>
      </c>
      <c r="B179" s="46">
        <v>12</v>
      </c>
      <c r="C179" s="42" t="s">
        <v>13</v>
      </c>
      <c r="D179" s="40">
        <v>9976</v>
      </c>
      <c r="E179" s="46" t="s">
        <v>18</v>
      </c>
    </row>
    <row r="180" spans="1:5" s="21" customFormat="1" hidden="1" x14ac:dyDescent="0.25">
      <c r="A180" s="46">
        <v>2014</v>
      </c>
      <c r="B180" s="46">
        <v>12</v>
      </c>
      <c r="C180" s="40" t="s">
        <v>36</v>
      </c>
      <c r="D180" s="40">
        <v>9128</v>
      </c>
      <c r="E180" s="46" t="s">
        <v>34</v>
      </c>
    </row>
    <row r="181" spans="1:5" s="21" customFormat="1" hidden="1" x14ac:dyDescent="0.25">
      <c r="A181" s="46">
        <v>2014</v>
      </c>
      <c r="B181" s="46">
        <v>12</v>
      </c>
      <c r="C181" s="40" t="s">
        <v>36</v>
      </c>
      <c r="D181" s="40">
        <v>9128</v>
      </c>
      <c r="E181" s="46" t="s">
        <v>18</v>
      </c>
    </row>
    <row r="182" spans="1:5" s="21" customFormat="1" hidden="1" x14ac:dyDescent="0.25">
      <c r="A182" s="46">
        <v>2014</v>
      </c>
      <c r="B182" s="46">
        <v>12</v>
      </c>
      <c r="C182" s="40" t="s">
        <v>4</v>
      </c>
      <c r="D182" s="40">
        <v>2237</v>
      </c>
      <c r="E182" s="46" t="s">
        <v>34</v>
      </c>
    </row>
    <row r="183" spans="1:5" s="21" customFormat="1" hidden="1" x14ac:dyDescent="0.25">
      <c r="A183" s="46">
        <v>2014</v>
      </c>
      <c r="B183" s="46">
        <v>12</v>
      </c>
      <c r="C183" s="40" t="s">
        <v>4</v>
      </c>
      <c r="D183" s="40">
        <v>2237</v>
      </c>
      <c r="E183" s="46" t="s">
        <v>18</v>
      </c>
    </row>
    <row r="184" spans="1:5" s="21" customFormat="1" hidden="1" x14ac:dyDescent="0.25">
      <c r="A184" s="46">
        <v>2014</v>
      </c>
      <c r="B184" s="46">
        <v>12</v>
      </c>
      <c r="C184" s="48" t="s">
        <v>66</v>
      </c>
      <c r="D184" s="40">
        <v>5078</v>
      </c>
      <c r="E184" s="46" t="s">
        <v>34</v>
      </c>
    </row>
    <row r="185" spans="1:5" s="21" customFormat="1" hidden="1" x14ac:dyDescent="0.25">
      <c r="A185" s="46">
        <v>2014</v>
      </c>
      <c r="B185" s="46">
        <v>12</v>
      </c>
      <c r="C185" s="48" t="s">
        <v>66</v>
      </c>
      <c r="D185" s="40">
        <v>5078</v>
      </c>
      <c r="E185" s="46" t="s">
        <v>18</v>
      </c>
    </row>
    <row r="186" spans="1:5" s="21" customFormat="1" hidden="1" x14ac:dyDescent="0.25">
      <c r="A186" s="46">
        <v>2014</v>
      </c>
      <c r="B186" s="46">
        <v>12</v>
      </c>
      <c r="C186" s="48" t="s">
        <v>76</v>
      </c>
      <c r="D186" s="40">
        <v>18974</v>
      </c>
      <c r="E186" s="46" t="s">
        <v>34</v>
      </c>
    </row>
    <row r="187" spans="1:5" s="21" customFormat="1" hidden="1" x14ac:dyDescent="0.25">
      <c r="A187" s="46">
        <v>2014</v>
      </c>
      <c r="B187" s="46">
        <v>12</v>
      </c>
      <c r="C187" s="48" t="s">
        <v>76</v>
      </c>
      <c r="D187" s="40">
        <v>18974</v>
      </c>
      <c r="E187" s="46" t="s">
        <v>18</v>
      </c>
    </row>
    <row r="188" spans="1:5" s="21" customFormat="1" hidden="1" x14ac:dyDescent="0.25">
      <c r="A188" s="46">
        <v>2014</v>
      </c>
      <c r="B188" s="46">
        <v>12</v>
      </c>
      <c r="C188" s="48" t="s">
        <v>84</v>
      </c>
      <c r="D188" s="40">
        <v>10946</v>
      </c>
      <c r="E188" s="46" t="s">
        <v>34</v>
      </c>
    </row>
    <row r="189" spans="1:5" s="21" customFormat="1" hidden="1" x14ac:dyDescent="0.25">
      <c r="A189" s="46">
        <v>2014</v>
      </c>
      <c r="B189" s="46">
        <v>12</v>
      </c>
      <c r="C189" s="48" t="s">
        <v>84</v>
      </c>
      <c r="D189" s="40">
        <v>10946</v>
      </c>
      <c r="E189" s="46" t="s">
        <v>18</v>
      </c>
    </row>
    <row r="190" spans="1:5" s="21" customFormat="1" hidden="1" x14ac:dyDescent="0.25">
      <c r="A190" s="46">
        <v>2014</v>
      </c>
      <c r="B190" s="46">
        <v>12</v>
      </c>
      <c r="C190" s="48" t="s">
        <v>16</v>
      </c>
      <c r="D190" s="40">
        <v>298319</v>
      </c>
      <c r="E190" s="46" t="s">
        <v>34</v>
      </c>
    </row>
    <row r="191" spans="1:5" s="21" customFormat="1" hidden="1" x14ac:dyDescent="0.25">
      <c r="A191" s="46">
        <v>2014</v>
      </c>
      <c r="B191" s="46">
        <v>12</v>
      </c>
      <c r="C191" s="48" t="s">
        <v>16</v>
      </c>
      <c r="D191" s="40">
        <v>298319</v>
      </c>
      <c r="E191" s="46" t="s">
        <v>18</v>
      </c>
    </row>
    <row r="192" spans="1:5" s="21" customFormat="1" hidden="1" x14ac:dyDescent="0.25">
      <c r="A192" s="46">
        <v>2014</v>
      </c>
      <c r="B192" s="46">
        <v>12</v>
      </c>
      <c r="C192" s="48" t="s">
        <v>67</v>
      </c>
      <c r="D192" s="40">
        <v>317293</v>
      </c>
      <c r="E192" s="46" t="s">
        <v>34</v>
      </c>
    </row>
    <row r="193" spans="1:5" s="21" customFormat="1" hidden="1" x14ac:dyDescent="0.25">
      <c r="A193" s="46">
        <v>2014</v>
      </c>
      <c r="B193" s="46">
        <v>12</v>
      </c>
      <c r="C193" s="48" t="s">
        <v>67</v>
      </c>
      <c r="D193" s="40">
        <v>317293</v>
      </c>
      <c r="E193" s="46" t="s">
        <v>18</v>
      </c>
    </row>
    <row r="194" spans="1:5" s="21" customFormat="1" hidden="1" x14ac:dyDescent="0.25">
      <c r="A194" s="46">
        <v>2015</v>
      </c>
      <c r="B194" s="46">
        <v>1</v>
      </c>
      <c r="C194" s="48" t="s">
        <v>16</v>
      </c>
      <c r="D194" s="40">
        <v>295494</v>
      </c>
      <c r="E194" s="46" t="s">
        <v>18</v>
      </c>
    </row>
    <row r="195" spans="1:5" s="21" customFormat="1" hidden="1" x14ac:dyDescent="0.25">
      <c r="A195" s="46">
        <v>2015</v>
      </c>
      <c r="B195" s="46">
        <v>1</v>
      </c>
      <c r="C195" s="48" t="s">
        <v>16</v>
      </c>
      <c r="D195" s="40">
        <v>295494</v>
      </c>
      <c r="E195" s="46" t="s">
        <v>34</v>
      </c>
    </row>
    <row r="196" spans="1:5" s="21" customFormat="1" hidden="1" x14ac:dyDescent="0.25">
      <c r="A196" s="46">
        <v>2015</v>
      </c>
      <c r="B196" s="46">
        <v>1</v>
      </c>
      <c r="C196" s="48" t="s">
        <v>16</v>
      </c>
      <c r="D196" s="40">
        <v>0</v>
      </c>
      <c r="E196" s="46" t="s">
        <v>35</v>
      </c>
    </row>
    <row r="197" spans="1:5" s="21" customFormat="1" hidden="1" x14ac:dyDescent="0.25">
      <c r="A197" s="46">
        <v>2015</v>
      </c>
      <c r="B197" s="46">
        <v>1</v>
      </c>
      <c r="C197" s="48" t="s">
        <v>67</v>
      </c>
      <c r="D197" s="40">
        <v>313975</v>
      </c>
      <c r="E197" s="46" t="s">
        <v>18</v>
      </c>
    </row>
    <row r="198" spans="1:5" s="21" customFormat="1" hidden="1" x14ac:dyDescent="0.25">
      <c r="A198" s="46">
        <v>2015</v>
      </c>
      <c r="B198" s="46">
        <v>1</v>
      </c>
      <c r="C198" s="48" t="s">
        <v>67</v>
      </c>
      <c r="D198" s="40">
        <v>313975</v>
      </c>
      <c r="E198" s="46" t="s">
        <v>34</v>
      </c>
    </row>
    <row r="199" spans="1:5" s="21" customFormat="1" hidden="1" x14ac:dyDescent="0.25">
      <c r="A199" s="46">
        <v>2015</v>
      </c>
      <c r="B199" s="46">
        <v>1</v>
      </c>
      <c r="C199" s="48" t="s">
        <v>67</v>
      </c>
      <c r="D199" s="40">
        <v>0</v>
      </c>
      <c r="E199" s="46" t="s">
        <v>35</v>
      </c>
    </row>
    <row r="200" spans="1:5" s="21" customFormat="1" hidden="1" x14ac:dyDescent="0.25">
      <c r="A200" s="46">
        <v>2015</v>
      </c>
      <c r="B200" s="46">
        <v>1</v>
      </c>
      <c r="C200" s="48" t="s">
        <v>80</v>
      </c>
      <c r="D200" s="40">
        <v>57942</v>
      </c>
      <c r="E200" s="46" t="s">
        <v>18</v>
      </c>
    </row>
    <row r="201" spans="1:5" s="21" customFormat="1" hidden="1" x14ac:dyDescent="0.25">
      <c r="A201" s="46">
        <v>2015</v>
      </c>
      <c r="B201" s="46">
        <v>1</v>
      </c>
      <c r="C201" s="48" t="s">
        <v>80</v>
      </c>
      <c r="D201" s="40">
        <v>57942</v>
      </c>
      <c r="E201" s="46" t="s">
        <v>34</v>
      </c>
    </row>
    <row r="202" spans="1:5" s="21" customFormat="1" hidden="1" x14ac:dyDescent="0.25">
      <c r="A202" s="46">
        <v>2015</v>
      </c>
      <c r="B202" s="46">
        <v>1</v>
      </c>
      <c r="C202" s="48" t="s">
        <v>80</v>
      </c>
      <c r="D202" s="40">
        <v>0</v>
      </c>
      <c r="E202" s="46" t="s">
        <v>35</v>
      </c>
    </row>
    <row r="203" spans="1:5" s="21" customFormat="1" hidden="1" x14ac:dyDescent="0.25">
      <c r="A203" s="46">
        <v>2015</v>
      </c>
      <c r="B203" s="46">
        <v>1</v>
      </c>
      <c r="C203" s="42" t="s">
        <v>13</v>
      </c>
      <c r="D203" s="40">
        <v>9424</v>
      </c>
      <c r="E203" s="46" t="s">
        <v>18</v>
      </c>
    </row>
    <row r="204" spans="1:5" s="21" customFormat="1" hidden="1" x14ac:dyDescent="0.25">
      <c r="A204" s="46">
        <v>2015</v>
      </c>
      <c r="B204" s="46">
        <v>1</v>
      </c>
      <c r="C204" s="42" t="s">
        <v>13</v>
      </c>
      <c r="D204" s="40">
        <v>9424</v>
      </c>
      <c r="E204" s="46" t="s">
        <v>34</v>
      </c>
    </row>
    <row r="205" spans="1:5" s="21" customFormat="1" hidden="1" x14ac:dyDescent="0.25">
      <c r="A205" s="46">
        <v>2015</v>
      </c>
      <c r="B205" s="46">
        <v>1</v>
      </c>
      <c r="C205" s="42" t="s">
        <v>13</v>
      </c>
      <c r="D205" s="40">
        <v>0</v>
      </c>
      <c r="E205" s="46" t="s">
        <v>35</v>
      </c>
    </row>
    <row r="206" spans="1:5" s="21" customFormat="1" hidden="1" x14ac:dyDescent="0.25">
      <c r="A206" s="46">
        <v>2015</v>
      </c>
      <c r="B206" s="46">
        <v>1</v>
      </c>
      <c r="C206" s="48" t="s">
        <v>83</v>
      </c>
      <c r="D206" s="40">
        <v>481</v>
      </c>
      <c r="E206" s="46" t="s">
        <v>18</v>
      </c>
    </row>
    <row r="207" spans="1:5" s="21" customFormat="1" hidden="1" x14ac:dyDescent="0.25">
      <c r="A207" s="46">
        <v>2015</v>
      </c>
      <c r="B207" s="46">
        <v>1</v>
      </c>
      <c r="C207" s="48" t="s">
        <v>83</v>
      </c>
      <c r="D207" s="40">
        <v>481</v>
      </c>
      <c r="E207" s="46" t="s">
        <v>34</v>
      </c>
    </row>
    <row r="208" spans="1:5" s="21" customFormat="1" hidden="1" x14ac:dyDescent="0.25">
      <c r="A208" s="46">
        <v>2015</v>
      </c>
      <c r="B208" s="46">
        <v>1</v>
      </c>
      <c r="C208" s="48" t="s">
        <v>83</v>
      </c>
      <c r="D208" s="40">
        <v>0</v>
      </c>
      <c r="E208" s="46" t="s">
        <v>35</v>
      </c>
    </row>
    <row r="209" spans="1:5" s="21" customFormat="1" hidden="1" x14ac:dyDescent="0.25">
      <c r="A209" s="46">
        <v>2015</v>
      </c>
      <c r="B209" s="46">
        <v>1</v>
      </c>
      <c r="C209" s="48" t="s">
        <v>36</v>
      </c>
      <c r="D209" s="40">
        <v>12550</v>
      </c>
      <c r="E209" s="46" t="s">
        <v>18</v>
      </c>
    </row>
    <row r="210" spans="1:5" s="21" customFormat="1" hidden="1" x14ac:dyDescent="0.25">
      <c r="A210" s="46">
        <v>2015</v>
      </c>
      <c r="B210" s="46">
        <v>1</v>
      </c>
      <c r="C210" s="48" t="s">
        <v>36</v>
      </c>
      <c r="D210" s="40">
        <v>12550</v>
      </c>
      <c r="E210" s="46" t="s">
        <v>34</v>
      </c>
    </row>
    <row r="211" spans="1:5" s="21" customFormat="1" hidden="1" x14ac:dyDescent="0.25">
      <c r="A211" s="46">
        <v>2015</v>
      </c>
      <c r="B211" s="46">
        <v>1</v>
      </c>
      <c r="C211" s="48" t="s">
        <v>36</v>
      </c>
      <c r="D211" s="40">
        <v>0</v>
      </c>
      <c r="E211" s="46" t="s">
        <v>35</v>
      </c>
    </row>
    <row r="212" spans="1:5" s="21" customFormat="1" hidden="1" x14ac:dyDescent="0.25">
      <c r="A212" s="46">
        <v>2015</v>
      </c>
      <c r="B212" s="46">
        <v>1</v>
      </c>
      <c r="C212" s="48" t="s">
        <v>4</v>
      </c>
      <c r="D212" s="40">
        <v>1176</v>
      </c>
      <c r="E212" s="46" t="s">
        <v>18</v>
      </c>
    </row>
    <row r="213" spans="1:5" s="21" customFormat="1" hidden="1" x14ac:dyDescent="0.25">
      <c r="A213" s="46">
        <v>2015</v>
      </c>
      <c r="B213" s="46">
        <v>1</v>
      </c>
      <c r="C213" s="48" t="s">
        <v>4</v>
      </c>
      <c r="D213" s="40">
        <v>1176</v>
      </c>
      <c r="E213" s="46" t="s">
        <v>34</v>
      </c>
    </row>
    <row r="214" spans="1:5" s="21" customFormat="1" hidden="1" x14ac:dyDescent="0.25">
      <c r="A214" s="46">
        <v>2015</v>
      </c>
      <c r="B214" s="46">
        <v>1</v>
      </c>
      <c r="C214" s="48" t="s">
        <v>4</v>
      </c>
      <c r="D214" s="40">
        <v>0</v>
      </c>
      <c r="E214" s="46" t="s">
        <v>35</v>
      </c>
    </row>
    <row r="215" spans="1:5" s="21" customFormat="1" hidden="1" x14ac:dyDescent="0.25">
      <c r="A215" s="46">
        <v>2015</v>
      </c>
      <c r="B215" s="46">
        <v>1</v>
      </c>
      <c r="C215" s="48" t="s">
        <v>66</v>
      </c>
      <c r="D215" s="40">
        <v>4426</v>
      </c>
      <c r="E215" s="46" t="s">
        <v>18</v>
      </c>
    </row>
    <row r="216" spans="1:5" s="21" customFormat="1" hidden="1" x14ac:dyDescent="0.25">
      <c r="A216" s="46">
        <v>2015</v>
      </c>
      <c r="B216" s="46">
        <v>1</v>
      </c>
      <c r="C216" s="48" t="s">
        <v>66</v>
      </c>
      <c r="D216" s="40">
        <v>4426</v>
      </c>
      <c r="E216" s="46" t="s">
        <v>34</v>
      </c>
    </row>
    <row r="217" spans="1:5" s="21" customFormat="1" hidden="1" x14ac:dyDescent="0.25">
      <c r="A217" s="46">
        <v>2015</v>
      </c>
      <c r="B217" s="46">
        <v>1</v>
      </c>
      <c r="C217" s="48" t="s">
        <v>66</v>
      </c>
      <c r="D217" s="40">
        <v>0</v>
      </c>
      <c r="E217" s="46" t="s">
        <v>35</v>
      </c>
    </row>
    <row r="218" spans="1:5" s="21" customFormat="1" hidden="1" x14ac:dyDescent="0.25">
      <c r="A218" s="46">
        <v>2015</v>
      </c>
      <c r="B218" s="46">
        <v>1</v>
      </c>
      <c r="C218" s="48" t="s">
        <v>84</v>
      </c>
      <c r="D218" s="40">
        <v>10409</v>
      </c>
      <c r="E218" s="46" t="s">
        <v>18</v>
      </c>
    </row>
    <row r="219" spans="1:5" s="21" customFormat="1" hidden="1" x14ac:dyDescent="0.25">
      <c r="A219" s="46">
        <v>2015</v>
      </c>
      <c r="B219" s="46">
        <v>1</v>
      </c>
      <c r="C219" s="48" t="s">
        <v>84</v>
      </c>
      <c r="D219" s="40">
        <v>10409</v>
      </c>
      <c r="E219" s="46" t="s">
        <v>34</v>
      </c>
    </row>
    <row r="220" spans="1:5" s="21" customFormat="1" hidden="1" x14ac:dyDescent="0.25">
      <c r="A220" s="46">
        <v>2015</v>
      </c>
      <c r="B220" s="46">
        <v>1</v>
      </c>
      <c r="C220" s="48" t="s">
        <v>84</v>
      </c>
      <c r="D220" s="40">
        <v>0</v>
      </c>
      <c r="E220" s="46" t="s">
        <v>35</v>
      </c>
    </row>
    <row r="221" spans="1:5" s="21" customFormat="1" hidden="1" x14ac:dyDescent="0.25">
      <c r="A221" s="46">
        <v>2015</v>
      </c>
      <c r="B221" s="46">
        <v>1</v>
      </c>
      <c r="C221" s="48" t="s">
        <v>57</v>
      </c>
      <c r="D221" s="53">
        <v>67722</v>
      </c>
      <c r="E221" s="46" t="s">
        <v>18</v>
      </c>
    </row>
    <row r="222" spans="1:5" s="21" customFormat="1" hidden="1" x14ac:dyDescent="0.25">
      <c r="A222" s="46">
        <v>2015</v>
      </c>
      <c r="B222" s="46">
        <v>1</v>
      </c>
      <c r="C222" s="48" t="s">
        <v>57</v>
      </c>
      <c r="D222" s="53">
        <v>67722</v>
      </c>
      <c r="E222" s="46" t="s">
        <v>34</v>
      </c>
    </row>
    <row r="223" spans="1:5" s="21" customFormat="1" hidden="1" x14ac:dyDescent="0.25">
      <c r="A223" s="46">
        <v>2015</v>
      </c>
      <c r="B223" s="46">
        <v>1</v>
      </c>
      <c r="C223" s="48" t="s">
        <v>76</v>
      </c>
      <c r="D223" s="40">
        <v>18481</v>
      </c>
      <c r="E223" s="46" t="s">
        <v>18</v>
      </c>
    </row>
    <row r="224" spans="1:5" s="21" customFormat="1" hidden="1" x14ac:dyDescent="0.25">
      <c r="A224" s="46">
        <v>2015</v>
      </c>
      <c r="B224" s="46">
        <v>1</v>
      </c>
      <c r="C224" s="48" t="s">
        <v>76</v>
      </c>
      <c r="D224" s="40">
        <v>18481</v>
      </c>
      <c r="E224" s="46" t="s">
        <v>34</v>
      </c>
    </row>
    <row r="225" spans="1:5" s="21" customFormat="1" hidden="1" x14ac:dyDescent="0.25">
      <c r="A225" s="46">
        <v>2015</v>
      </c>
      <c r="B225" s="46">
        <v>1</v>
      </c>
      <c r="C225" s="48" t="s">
        <v>76</v>
      </c>
      <c r="D225" s="40">
        <v>0</v>
      </c>
      <c r="E225" s="46" t="s">
        <v>35</v>
      </c>
    </row>
    <row r="226" spans="1:5" s="21" customFormat="1" hidden="1" x14ac:dyDescent="0.25">
      <c r="A226" s="46">
        <v>2015</v>
      </c>
      <c r="B226" s="46">
        <v>1</v>
      </c>
      <c r="C226" s="48" t="s">
        <v>57</v>
      </c>
      <c r="D226" s="40">
        <v>0</v>
      </c>
      <c r="E226" s="46" t="s">
        <v>35</v>
      </c>
    </row>
    <row r="227" spans="1:5" s="21" customFormat="1" hidden="1" x14ac:dyDescent="0.25">
      <c r="A227" s="46">
        <v>2015</v>
      </c>
      <c r="B227" s="46">
        <v>1</v>
      </c>
      <c r="C227" s="48" t="s">
        <v>68</v>
      </c>
      <c r="D227" s="40">
        <v>125664</v>
      </c>
      <c r="E227" s="46" t="s">
        <v>18</v>
      </c>
    </row>
    <row r="228" spans="1:5" s="21" customFormat="1" hidden="1" x14ac:dyDescent="0.25">
      <c r="A228" s="46">
        <v>2015</v>
      </c>
      <c r="B228" s="46">
        <v>1</v>
      </c>
      <c r="C228" s="48" t="s">
        <v>68</v>
      </c>
      <c r="D228" s="53">
        <v>125664</v>
      </c>
      <c r="E228" s="46" t="s">
        <v>34</v>
      </c>
    </row>
    <row r="229" spans="1:5" s="21" customFormat="1" hidden="1" x14ac:dyDescent="0.25">
      <c r="A229" s="46">
        <v>2015</v>
      </c>
      <c r="B229" s="46">
        <v>1</v>
      </c>
      <c r="C229" s="48" t="s">
        <v>68</v>
      </c>
      <c r="D229" s="40">
        <v>0</v>
      </c>
      <c r="E229" s="46" t="s">
        <v>35</v>
      </c>
    </row>
    <row r="230" spans="1:5" s="21" customFormat="1" hidden="1" x14ac:dyDescent="0.25">
      <c r="A230" s="46">
        <v>2015</v>
      </c>
      <c r="B230" s="46">
        <v>2</v>
      </c>
      <c r="C230" s="42" t="s">
        <v>13</v>
      </c>
      <c r="D230" s="40">
        <v>11925</v>
      </c>
      <c r="E230" s="46" t="s">
        <v>18</v>
      </c>
    </row>
    <row r="231" spans="1:5" s="21" customFormat="1" hidden="1" x14ac:dyDescent="0.25">
      <c r="A231" s="46">
        <v>2015</v>
      </c>
      <c r="B231" s="46">
        <v>2</v>
      </c>
      <c r="C231" s="42" t="s">
        <v>13</v>
      </c>
      <c r="D231" s="40">
        <v>11925</v>
      </c>
      <c r="E231" s="46" t="s">
        <v>34</v>
      </c>
    </row>
    <row r="232" spans="1:5" s="21" customFormat="1" hidden="1" x14ac:dyDescent="0.25">
      <c r="A232" s="46">
        <v>2015</v>
      </c>
      <c r="B232" s="46">
        <v>2</v>
      </c>
      <c r="C232" s="42" t="s">
        <v>13</v>
      </c>
      <c r="D232" s="40">
        <v>0</v>
      </c>
      <c r="E232" s="46" t="s">
        <v>35</v>
      </c>
    </row>
    <row r="233" spans="1:5" s="21" customFormat="1" hidden="1" x14ac:dyDescent="0.25">
      <c r="A233" s="46">
        <v>2015</v>
      </c>
      <c r="B233" s="46">
        <v>2</v>
      </c>
      <c r="C233" s="48" t="s">
        <v>83</v>
      </c>
      <c r="D233" s="40">
        <v>471</v>
      </c>
      <c r="E233" s="46" t="s">
        <v>18</v>
      </c>
    </row>
    <row r="234" spans="1:5" s="21" customFormat="1" hidden="1" x14ac:dyDescent="0.25">
      <c r="A234" s="46">
        <v>2015</v>
      </c>
      <c r="B234" s="46">
        <v>2</v>
      </c>
      <c r="C234" s="48" t="s">
        <v>83</v>
      </c>
      <c r="D234" s="40">
        <v>471</v>
      </c>
      <c r="E234" s="46" t="s">
        <v>34</v>
      </c>
    </row>
    <row r="235" spans="1:5" s="21" customFormat="1" hidden="1" x14ac:dyDescent="0.25">
      <c r="A235" s="46">
        <v>2015</v>
      </c>
      <c r="B235" s="46">
        <v>2</v>
      </c>
      <c r="C235" s="48" t="s">
        <v>83</v>
      </c>
      <c r="D235" s="40">
        <v>0</v>
      </c>
      <c r="E235" s="46" t="s">
        <v>35</v>
      </c>
    </row>
    <row r="236" spans="1:5" s="21" customFormat="1" hidden="1" x14ac:dyDescent="0.25">
      <c r="A236" s="46">
        <v>2015</v>
      </c>
      <c r="B236" s="46">
        <v>2</v>
      </c>
      <c r="C236" s="48" t="s">
        <v>36</v>
      </c>
      <c r="D236" s="40">
        <v>14585</v>
      </c>
      <c r="E236" s="46" t="s">
        <v>18</v>
      </c>
    </row>
    <row r="237" spans="1:5" s="21" customFormat="1" hidden="1" x14ac:dyDescent="0.25">
      <c r="A237" s="46">
        <v>2015</v>
      </c>
      <c r="B237" s="46">
        <v>2</v>
      </c>
      <c r="C237" s="48" t="s">
        <v>36</v>
      </c>
      <c r="D237" s="40">
        <v>14585</v>
      </c>
      <c r="E237" s="46" t="s">
        <v>34</v>
      </c>
    </row>
    <row r="238" spans="1:5" s="21" customFormat="1" hidden="1" x14ac:dyDescent="0.25">
      <c r="A238" s="46">
        <v>2015</v>
      </c>
      <c r="B238" s="46">
        <v>2</v>
      </c>
      <c r="C238" s="48" t="s">
        <v>36</v>
      </c>
      <c r="D238" s="40">
        <v>0</v>
      </c>
      <c r="E238" s="46" t="s">
        <v>35</v>
      </c>
    </row>
    <row r="239" spans="1:5" s="21" customFormat="1" hidden="1" x14ac:dyDescent="0.25">
      <c r="A239" s="46">
        <v>2015</v>
      </c>
      <c r="B239" s="46">
        <v>2</v>
      </c>
      <c r="C239" s="48" t="s">
        <v>4</v>
      </c>
      <c r="D239" s="40">
        <v>1553</v>
      </c>
      <c r="E239" s="46" t="s">
        <v>18</v>
      </c>
    </row>
    <row r="240" spans="1:5" s="21" customFormat="1" hidden="1" x14ac:dyDescent="0.25">
      <c r="A240" s="46">
        <v>2015</v>
      </c>
      <c r="B240" s="46">
        <v>2</v>
      </c>
      <c r="C240" s="48" t="s">
        <v>4</v>
      </c>
      <c r="D240" s="40">
        <v>1553</v>
      </c>
      <c r="E240" s="46" t="s">
        <v>34</v>
      </c>
    </row>
    <row r="241" spans="1:5" s="21" customFormat="1" hidden="1" x14ac:dyDescent="0.25">
      <c r="A241" s="46">
        <v>2015</v>
      </c>
      <c r="B241" s="46">
        <v>2</v>
      </c>
      <c r="C241" s="48" t="s">
        <v>4</v>
      </c>
      <c r="D241" s="40">
        <v>0</v>
      </c>
      <c r="E241" s="46" t="s">
        <v>35</v>
      </c>
    </row>
    <row r="242" spans="1:5" s="21" customFormat="1" hidden="1" x14ac:dyDescent="0.25">
      <c r="A242" s="46">
        <v>2015</v>
      </c>
      <c r="B242" s="46">
        <v>2</v>
      </c>
      <c r="C242" s="48" t="s">
        <v>66</v>
      </c>
      <c r="D242" s="40">
        <v>6216</v>
      </c>
      <c r="E242" s="46" t="s">
        <v>18</v>
      </c>
    </row>
    <row r="243" spans="1:5" s="21" customFormat="1" hidden="1" x14ac:dyDescent="0.25">
      <c r="A243" s="46">
        <v>2015</v>
      </c>
      <c r="B243" s="46">
        <v>2</v>
      </c>
      <c r="C243" s="48" t="s">
        <v>66</v>
      </c>
      <c r="D243" s="40">
        <v>6216</v>
      </c>
      <c r="E243" s="46" t="s">
        <v>34</v>
      </c>
    </row>
    <row r="244" spans="1:5" s="21" customFormat="1" hidden="1" x14ac:dyDescent="0.25">
      <c r="A244" s="46">
        <v>2015</v>
      </c>
      <c r="B244" s="46">
        <v>2</v>
      </c>
      <c r="C244" s="48" t="s">
        <v>66</v>
      </c>
      <c r="D244" s="40">
        <v>0</v>
      </c>
      <c r="E244" s="46" t="s">
        <v>35</v>
      </c>
    </row>
    <row r="245" spans="1:5" s="21" customFormat="1" hidden="1" x14ac:dyDescent="0.25">
      <c r="A245" s="46">
        <v>2015</v>
      </c>
      <c r="B245" s="46">
        <v>2</v>
      </c>
      <c r="C245" s="48" t="s">
        <v>84</v>
      </c>
      <c r="D245" s="40">
        <v>13802</v>
      </c>
      <c r="E245" s="46" t="s">
        <v>18</v>
      </c>
    </row>
    <row r="246" spans="1:5" s="21" customFormat="1" hidden="1" x14ac:dyDescent="0.25">
      <c r="A246" s="46">
        <v>2015</v>
      </c>
      <c r="B246" s="46">
        <v>2</v>
      </c>
      <c r="C246" s="48" t="s">
        <v>84</v>
      </c>
      <c r="D246" s="40">
        <v>13802</v>
      </c>
      <c r="E246" s="46" t="s">
        <v>34</v>
      </c>
    </row>
    <row r="247" spans="1:5" s="21" customFormat="1" hidden="1" x14ac:dyDescent="0.25">
      <c r="A247" s="46">
        <v>2015</v>
      </c>
      <c r="B247" s="46">
        <v>2</v>
      </c>
      <c r="C247" s="48" t="s">
        <v>84</v>
      </c>
      <c r="D247" s="40">
        <v>0</v>
      </c>
      <c r="E247" s="46" t="s">
        <v>35</v>
      </c>
    </row>
    <row r="248" spans="1:5" s="21" customFormat="1" hidden="1" x14ac:dyDescent="0.25">
      <c r="A248" s="46">
        <v>2015</v>
      </c>
      <c r="B248" s="46">
        <v>2</v>
      </c>
      <c r="C248" s="48" t="s">
        <v>76</v>
      </c>
      <c r="D248" s="40">
        <v>18508</v>
      </c>
      <c r="E248" s="46" t="s">
        <v>18</v>
      </c>
    </row>
    <row r="249" spans="1:5" s="21" customFormat="1" hidden="1" x14ac:dyDescent="0.25">
      <c r="A249" s="46">
        <v>2015</v>
      </c>
      <c r="B249" s="46">
        <v>2</v>
      </c>
      <c r="C249" s="48" t="s">
        <v>76</v>
      </c>
      <c r="D249" s="40">
        <v>18508</v>
      </c>
      <c r="E249" s="46" t="s">
        <v>34</v>
      </c>
    </row>
    <row r="250" spans="1:5" s="21" customFormat="1" hidden="1" x14ac:dyDescent="0.25">
      <c r="A250" s="46">
        <v>2015</v>
      </c>
      <c r="B250" s="46">
        <v>2</v>
      </c>
      <c r="C250" s="48" t="s">
        <v>76</v>
      </c>
      <c r="D250" s="40">
        <v>0</v>
      </c>
      <c r="E250" s="46" t="s">
        <v>35</v>
      </c>
    </row>
    <row r="251" spans="1:5" s="21" customFormat="1" hidden="1" x14ac:dyDescent="0.25">
      <c r="A251" s="46">
        <v>2015</v>
      </c>
      <c r="B251" s="46">
        <v>2</v>
      </c>
      <c r="C251" s="48" t="s">
        <v>16</v>
      </c>
      <c r="D251" s="40">
        <v>292219</v>
      </c>
      <c r="E251" s="46" t="s">
        <v>18</v>
      </c>
    </row>
    <row r="252" spans="1:5" s="21" customFormat="1" hidden="1" x14ac:dyDescent="0.25">
      <c r="A252" s="46">
        <v>2015</v>
      </c>
      <c r="B252" s="46">
        <v>2</v>
      </c>
      <c r="C252" s="48" t="s">
        <v>16</v>
      </c>
      <c r="D252" s="40">
        <v>292219</v>
      </c>
      <c r="E252" s="46" t="s">
        <v>34</v>
      </c>
    </row>
    <row r="253" spans="1:5" s="21" customFormat="1" hidden="1" x14ac:dyDescent="0.25">
      <c r="A253" s="46">
        <v>2015</v>
      </c>
      <c r="B253" s="46">
        <v>2</v>
      </c>
      <c r="C253" s="48" t="s">
        <v>16</v>
      </c>
      <c r="D253" s="40">
        <v>0</v>
      </c>
      <c r="E253" s="46" t="s">
        <v>35</v>
      </c>
    </row>
    <row r="254" spans="1:5" s="21" customFormat="1" hidden="1" x14ac:dyDescent="0.25">
      <c r="A254" s="46">
        <v>2015</v>
      </c>
      <c r="B254" s="46">
        <v>2</v>
      </c>
      <c r="C254" s="48" t="s">
        <v>67</v>
      </c>
      <c r="D254" s="40">
        <v>310727</v>
      </c>
      <c r="E254" s="46" t="s">
        <v>18</v>
      </c>
    </row>
    <row r="255" spans="1:5" s="21" customFormat="1" hidden="1" x14ac:dyDescent="0.25">
      <c r="A255" s="46">
        <v>2015</v>
      </c>
      <c r="B255" s="46">
        <v>2</v>
      </c>
      <c r="C255" s="48" t="s">
        <v>67</v>
      </c>
      <c r="D255" s="40">
        <v>310727</v>
      </c>
      <c r="E255" s="46" t="s">
        <v>34</v>
      </c>
    </row>
    <row r="256" spans="1:5" s="21" customFormat="1" hidden="1" x14ac:dyDescent="0.25">
      <c r="A256" s="46">
        <v>2015</v>
      </c>
      <c r="B256" s="46">
        <v>2</v>
      </c>
      <c r="C256" s="48" t="s">
        <v>67</v>
      </c>
      <c r="D256" s="40">
        <v>0</v>
      </c>
      <c r="E256" s="46" t="s">
        <v>35</v>
      </c>
    </row>
    <row r="257" spans="1:5" s="21" customFormat="1" hidden="1" x14ac:dyDescent="0.25">
      <c r="A257" s="46">
        <v>2015</v>
      </c>
      <c r="B257" s="46">
        <v>2</v>
      </c>
      <c r="C257" s="48" t="s">
        <v>80</v>
      </c>
      <c r="D257" s="40">
        <v>58550</v>
      </c>
      <c r="E257" s="46" t="s">
        <v>18</v>
      </c>
    </row>
    <row r="258" spans="1:5" s="21" customFormat="1" hidden="1" x14ac:dyDescent="0.25">
      <c r="A258" s="46">
        <v>2015</v>
      </c>
      <c r="B258" s="46">
        <v>2</v>
      </c>
      <c r="C258" s="48" t="s">
        <v>80</v>
      </c>
      <c r="D258" s="40">
        <v>58550</v>
      </c>
      <c r="E258" s="46" t="s">
        <v>34</v>
      </c>
    </row>
    <row r="259" spans="1:5" s="21" customFormat="1" hidden="1" x14ac:dyDescent="0.25">
      <c r="A259" s="46">
        <v>2015</v>
      </c>
      <c r="B259" s="46">
        <v>2</v>
      </c>
      <c r="C259" s="48" t="s">
        <v>80</v>
      </c>
      <c r="D259" s="40">
        <v>0</v>
      </c>
      <c r="E259" s="46" t="s">
        <v>35</v>
      </c>
    </row>
    <row r="260" spans="1:5" s="21" customFormat="1" hidden="1" x14ac:dyDescent="0.25">
      <c r="A260" s="46">
        <v>2015</v>
      </c>
      <c r="B260" s="46">
        <v>2</v>
      </c>
      <c r="C260" s="48" t="s">
        <v>57</v>
      </c>
      <c r="D260" s="53">
        <v>66246</v>
      </c>
      <c r="E260" s="46" t="s">
        <v>18</v>
      </c>
    </row>
    <row r="261" spans="1:5" s="21" customFormat="1" hidden="1" x14ac:dyDescent="0.25">
      <c r="A261" s="46">
        <v>2015</v>
      </c>
      <c r="B261" s="46">
        <v>2</v>
      </c>
      <c r="C261" s="48" t="s">
        <v>57</v>
      </c>
      <c r="D261" s="53">
        <v>66246</v>
      </c>
      <c r="E261" s="46" t="s">
        <v>34</v>
      </c>
    </row>
    <row r="262" spans="1:5" s="21" customFormat="1" hidden="1" x14ac:dyDescent="0.25">
      <c r="A262" s="46">
        <v>2015</v>
      </c>
      <c r="B262" s="46">
        <v>2</v>
      </c>
      <c r="C262" s="48" t="s">
        <v>57</v>
      </c>
      <c r="D262" s="40">
        <v>0</v>
      </c>
      <c r="E262" s="46" t="s">
        <v>35</v>
      </c>
    </row>
    <row r="263" spans="1:5" s="21" customFormat="1" hidden="1" x14ac:dyDescent="0.25">
      <c r="A263" s="46">
        <v>2015</v>
      </c>
      <c r="B263" s="46">
        <v>2</v>
      </c>
      <c r="C263" s="48" t="s">
        <v>68</v>
      </c>
      <c r="D263" s="40">
        <v>124796</v>
      </c>
      <c r="E263" s="46" t="s">
        <v>18</v>
      </c>
    </row>
    <row r="264" spans="1:5" s="21" customFormat="1" hidden="1" x14ac:dyDescent="0.25">
      <c r="A264" s="46">
        <v>2015</v>
      </c>
      <c r="B264" s="46">
        <v>2</v>
      </c>
      <c r="C264" s="48" t="s">
        <v>68</v>
      </c>
      <c r="D264" s="53">
        <v>124796</v>
      </c>
      <c r="E264" s="46" t="s">
        <v>34</v>
      </c>
    </row>
    <row r="265" spans="1:5" s="21" customFormat="1" hidden="1" x14ac:dyDescent="0.25">
      <c r="A265" s="46">
        <v>2015</v>
      </c>
      <c r="B265" s="46">
        <v>2</v>
      </c>
      <c r="C265" s="48" t="s">
        <v>68</v>
      </c>
      <c r="D265" s="40">
        <v>0</v>
      </c>
      <c r="E265" s="46" t="s">
        <v>35</v>
      </c>
    </row>
    <row r="266" spans="1:5" s="21" customFormat="1" hidden="1" x14ac:dyDescent="0.25">
      <c r="A266" s="46">
        <v>2015</v>
      </c>
      <c r="B266" s="46">
        <v>3</v>
      </c>
      <c r="C266" s="42" t="s">
        <v>13</v>
      </c>
      <c r="D266" s="40">
        <v>14871</v>
      </c>
      <c r="E266" s="46" t="s">
        <v>18</v>
      </c>
    </row>
    <row r="267" spans="1:5" s="21" customFormat="1" hidden="1" x14ac:dyDescent="0.25">
      <c r="A267" s="46">
        <v>2015</v>
      </c>
      <c r="B267" s="46">
        <v>3</v>
      </c>
      <c r="C267" s="42" t="s">
        <v>13</v>
      </c>
      <c r="D267" s="40">
        <v>14871</v>
      </c>
      <c r="E267" s="46" t="s">
        <v>34</v>
      </c>
    </row>
    <row r="268" spans="1:5" s="21" customFormat="1" hidden="1" x14ac:dyDescent="0.25">
      <c r="A268" s="46">
        <v>2015</v>
      </c>
      <c r="B268" s="46">
        <v>3</v>
      </c>
      <c r="C268" s="42" t="s">
        <v>13</v>
      </c>
      <c r="D268" s="40">
        <v>0</v>
      </c>
      <c r="E268" s="46" t="s">
        <v>35</v>
      </c>
    </row>
    <row r="269" spans="1:5" s="21" customFormat="1" hidden="1" x14ac:dyDescent="0.25">
      <c r="A269" s="46">
        <v>2015</v>
      </c>
      <c r="B269" s="46">
        <v>3</v>
      </c>
      <c r="C269" s="48" t="s">
        <v>83</v>
      </c>
      <c r="D269" s="40">
        <v>439</v>
      </c>
      <c r="E269" s="46" t="s">
        <v>18</v>
      </c>
    </row>
    <row r="270" spans="1:5" s="21" customFormat="1" hidden="1" x14ac:dyDescent="0.25">
      <c r="A270" s="46">
        <v>2015</v>
      </c>
      <c r="B270" s="46">
        <v>3</v>
      </c>
      <c r="C270" s="48" t="s">
        <v>83</v>
      </c>
      <c r="D270" s="40">
        <v>439</v>
      </c>
      <c r="E270" s="46" t="s">
        <v>34</v>
      </c>
    </row>
    <row r="271" spans="1:5" s="21" customFormat="1" hidden="1" x14ac:dyDescent="0.25">
      <c r="A271" s="46">
        <v>2015</v>
      </c>
      <c r="B271" s="46">
        <v>3</v>
      </c>
      <c r="C271" s="48" t="s">
        <v>83</v>
      </c>
      <c r="D271" s="40">
        <v>0</v>
      </c>
      <c r="E271" s="46" t="s">
        <v>35</v>
      </c>
    </row>
    <row r="272" spans="1:5" s="21" customFormat="1" hidden="1" x14ac:dyDescent="0.25">
      <c r="A272" s="46">
        <v>2015</v>
      </c>
      <c r="B272" s="46">
        <v>3</v>
      </c>
      <c r="C272" s="48" t="s">
        <v>36</v>
      </c>
      <c r="D272" s="40">
        <v>17308</v>
      </c>
      <c r="E272" s="46" t="s">
        <v>18</v>
      </c>
    </row>
    <row r="273" spans="1:5" s="21" customFormat="1" hidden="1" x14ac:dyDescent="0.25">
      <c r="A273" s="46">
        <v>2015</v>
      </c>
      <c r="B273" s="46">
        <v>3</v>
      </c>
      <c r="C273" s="48" t="s">
        <v>36</v>
      </c>
      <c r="D273" s="40">
        <v>17308</v>
      </c>
      <c r="E273" s="46" t="s">
        <v>34</v>
      </c>
    </row>
    <row r="274" spans="1:5" s="21" customFormat="1" hidden="1" x14ac:dyDescent="0.25">
      <c r="A274" s="46">
        <v>2015</v>
      </c>
      <c r="B274" s="46">
        <v>3</v>
      </c>
      <c r="C274" s="48" t="s">
        <v>36</v>
      </c>
      <c r="D274" s="40">
        <v>0</v>
      </c>
      <c r="E274" s="46" t="s">
        <v>35</v>
      </c>
    </row>
    <row r="275" spans="1:5" s="21" customFormat="1" hidden="1" x14ac:dyDescent="0.25">
      <c r="A275" s="46">
        <v>2015</v>
      </c>
      <c r="B275" s="46">
        <v>3</v>
      </c>
      <c r="C275" s="48" t="s">
        <v>4</v>
      </c>
      <c r="D275" s="40">
        <v>2754</v>
      </c>
      <c r="E275" s="46" t="s">
        <v>18</v>
      </c>
    </row>
    <row r="276" spans="1:5" s="21" customFormat="1" hidden="1" x14ac:dyDescent="0.25">
      <c r="A276" s="46">
        <v>2015</v>
      </c>
      <c r="B276" s="46">
        <v>3</v>
      </c>
      <c r="C276" s="48" t="s">
        <v>4</v>
      </c>
      <c r="D276" s="40">
        <v>2754</v>
      </c>
      <c r="E276" s="46" t="s">
        <v>34</v>
      </c>
    </row>
    <row r="277" spans="1:5" s="21" customFormat="1" hidden="1" x14ac:dyDescent="0.25">
      <c r="A277" s="46">
        <v>2015</v>
      </c>
      <c r="B277" s="46">
        <v>3</v>
      </c>
      <c r="C277" s="48" t="s">
        <v>4</v>
      </c>
      <c r="D277" s="40">
        <v>0</v>
      </c>
      <c r="E277" s="46" t="s">
        <v>35</v>
      </c>
    </row>
    <row r="278" spans="1:5" s="21" customFormat="1" hidden="1" x14ac:dyDescent="0.25">
      <c r="A278" s="46">
        <v>2015</v>
      </c>
      <c r="B278" s="46">
        <v>3</v>
      </c>
      <c r="C278" s="48" t="s">
        <v>66</v>
      </c>
      <c r="D278" s="40">
        <v>7904</v>
      </c>
      <c r="E278" s="46" t="s">
        <v>18</v>
      </c>
    </row>
    <row r="279" spans="1:5" s="21" customFormat="1" hidden="1" x14ac:dyDescent="0.25">
      <c r="A279" s="46">
        <v>2015</v>
      </c>
      <c r="B279" s="46">
        <v>3</v>
      </c>
      <c r="C279" s="48" t="s">
        <v>66</v>
      </c>
      <c r="D279" s="40">
        <v>7904</v>
      </c>
      <c r="E279" s="46" t="s">
        <v>34</v>
      </c>
    </row>
    <row r="280" spans="1:5" s="21" customFormat="1" hidden="1" x14ac:dyDescent="0.25">
      <c r="A280" s="46">
        <v>2015</v>
      </c>
      <c r="B280" s="46">
        <v>3</v>
      </c>
      <c r="C280" s="48" t="s">
        <v>66</v>
      </c>
      <c r="D280" s="40">
        <v>0</v>
      </c>
      <c r="E280" s="46" t="s">
        <v>35</v>
      </c>
    </row>
    <row r="281" spans="1:5" s="21" customFormat="1" hidden="1" x14ac:dyDescent="0.25">
      <c r="A281" s="46">
        <v>2015</v>
      </c>
      <c r="B281" s="46">
        <v>3</v>
      </c>
      <c r="C281" s="48" t="s">
        <v>84</v>
      </c>
      <c r="D281" s="40">
        <v>17118</v>
      </c>
      <c r="E281" s="46" t="s">
        <v>18</v>
      </c>
    </row>
    <row r="282" spans="1:5" s="21" customFormat="1" hidden="1" x14ac:dyDescent="0.25">
      <c r="A282" s="46">
        <v>2015</v>
      </c>
      <c r="B282" s="46">
        <v>3</v>
      </c>
      <c r="C282" s="48" t="s">
        <v>84</v>
      </c>
      <c r="D282" s="40">
        <v>17118</v>
      </c>
      <c r="E282" s="46" t="s">
        <v>34</v>
      </c>
    </row>
    <row r="283" spans="1:5" s="21" customFormat="1" hidden="1" x14ac:dyDescent="0.25">
      <c r="A283" s="46">
        <v>2015</v>
      </c>
      <c r="B283" s="46">
        <v>3</v>
      </c>
      <c r="C283" s="48" t="s">
        <v>84</v>
      </c>
      <c r="D283" s="40">
        <v>0</v>
      </c>
      <c r="E283" s="46" t="s">
        <v>35</v>
      </c>
    </row>
    <row r="284" spans="1:5" s="21" customFormat="1" hidden="1" x14ac:dyDescent="0.25">
      <c r="A284" s="46">
        <v>2015</v>
      </c>
      <c r="B284" s="46">
        <v>3</v>
      </c>
      <c r="C284" s="48" t="s">
        <v>76</v>
      </c>
      <c r="D284" s="40">
        <v>18544</v>
      </c>
      <c r="E284" s="46" t="s">
        <v>18</v>
      </c>
    </row>
    <row r="285" spans="1:5" s="21" customFormat="1" hidden="1" x14ac:dyDescent="0.25">
      <c r="A285" s="46">
        <v>2015</v>
      </c>
      <c r="B285" s="46">
        <v>3</v>
      </c>
      <c r="C285" s="48" t="s">
        <v>76</v>
      </c>
      <c r="D285" s="40">
        <v>18544</v>
      </c>
      <c r="E285" s="46" t="s">
        <v>34</v>
      </c>
    </row>
    <row r="286" spans="1:5" s="21" customFormat="1" hidden="1" x14ac:dyDescent="0.25">
      <c r="A286" s="46">
        <v>2015</v>
      </c>
      <c r="B286" s="46">
        <v>3</v>
      </c>
      <c r="C286" s="48" t="s">
        <v>76</v>
      </c>
      <c r="D286" s="40">
        <v>0</v>
      </c>
      <c r="E286" s="46" t="s">
        <v>35</v>
      </c>
    </row>
    <row r="287" spans="1:5" s="21" customFormat="1" hidden="1" x14ac:dyDescent="0.25">
      <c r="A287" s="46">
        <v>2015</v>
      </c>
      <c r="B287" s="46">
        <v>3</v>
      </c>
      <c r="C287" s="48" t="s">
        <v>16</v>
      </c>
      <c r="D287" s="40">
        <v>287749</v>
      </c>
      <c r="E287" s="46" t="s">
        <v>18</v>
      </c>
    </row>
    <row r="288" spans="1:5" s="21" customFormat="1" hidden="1" x14ac:dyDescent="0.25">
      <c r="A288" s="46">
        <v>2015</v>
      </c>
      <c r="B288" s="46">
        <v>3</v>
      </c>
      <c r="C288" s="48" t="s">
        <v>16</v>
      </c>
      <c r="D288" s="40">
        <v>287749</v>
      </c>
      <c r="E288" s="46" t="s">
        <v>34</v>
      </c>
    </row>
    <row r="289" spans="1:5" s="21" customFormat="1" hidden="1" x14ac:dyDescent="0.25">
      <c r="A289" s="46">
        <v>2015</v>
      </c>
      <c r="B289" s="46">
        <v>3</v>
      </c>
      <c r="C289" s="48" t="s">
        <v>16</v>
      </c>
      <c r="D289" s="40">
        <v>0</v>
      </c>
      <c r="E289" s="46" t="s">
        <v>35</v>
      </c>
    </row>
    <row r="290" spans="1:5" s="21" customFormat="1" hidden="1" x14ac:dyDescent="0.25">
      <c r="A290" s="46">
        <v>2015</v>
      </c>
      <c r="B290" s="46">
        <v>3</v>
      </c>
      <c r="C290" s="48" t="s">
        <v>67</v>
      </c>
      <c r="D290" s="40">
        <v>306293</v>
      </c>
      <c r="E290" s="46" t="s">
        <v>18</v>
      </c>
    </row>
    <row r="291" spans="1:5" s="21" customFormat="1" hidden="1" x14ac:dyDescent="0.25">
      <c r="A291" s="46">
        <v>2015</v>
      </c>
      <c r="B291" s="46">
        <v>3</v>
      </c>
      <c r="C291" s="48" t="s">
        <v>67</v>
      </c>
      <c r="D291" s="40">
        <v>306293</v>
      </c>
      <c r="E291" s="46" t="s">
        <v>34</v>
      </c>
    </row>
    <row r="292" spans="1:5" s="21" customFormat="1" hidden="1" x14ac:dyDescent="0.25">
      <c r="A292" s="46">
        <v>2015</v>
      </c>
      <c r="B292" s="46">
        <v>3</v>
      </c>
      <c r="C292" s="48" t="s">
        <v>67</v>
      </c>
      <c r="D292" s="40">
        <v>0</v>
      </c>
      <c r="E292" s="46" t="s">
        <v>35</v>
      </c>
    </row>
    <row r="293" spans="1:5" s="21" customFormat="1" hidden="1" x14ac:dyDescent="0.25">
      <c r="A293" s="46">
        <v>2015</v>
      </c>
      <c r="B293" s="46">
        <v>3</v>
      </c>
      <c r="C293" s="48" t="s">
        <v>80</v>
      </c>
      <c r="D293" s="40">
        <v>60700</v>
      </c>
      <c r="E293" s="46" t="s">
        <v>18</v>
      </c>
    </row>
    <row r="294" spans="1:5" s="21" customFormat="1" hidden="1" x14ac:dyDescent="0.25">
      <c r="A294" s="46">
        <v>2015</v>
      </c>
      <c r="B294" s="46">
        <v>3</v>
      </c>
      <c r="C294" s="48" t="s">
        <v>80</v>
      </c>
      <c r="D294" s="40">
        <v>60700</v>
      </c>
      <c r="E294" s="46" t="s">
        <v>34</v>
      </c>
    </row>
    <row r="295" spans="1:5" s="21" customFormat="1" hidden="1" x14ac:dyDescent="0.25">
      <c r="A295" s="46">
        <v>2015</v>
      </c>
      <c r="B295" s="46">
        <v>3</v>
      </c>
      <c r="C295" s="48" t="s">
        <v>80</v>
      </c>
      <c r="D295" s="40">
        <v>0</v>
      </c>
      <c r="E295" s="46" t="s">
        <v>35</v>
      </c>
    </row>
    <row r="296" spans="1:5" s="21" customFormat="1" hidden="1" x14ac:dyDescent="0.25">
      <c r="A296" s="46">
        <v>2015</v>
      </c>
      <c r="B296" s="46">
        <v>3</v>
      </c>
      <c r="C296" s="48" t="s">
        <v>57</v>
      </c>
      <c r="D296" s="53">
        <v>62361</v>
      </c>
      <c r="E296" s="46" t="s">
        <v>18</v>
      </c>
    </row>
    <row r="297" spans="1:5" s="21" customFormat="1" hidden="1" x14ac:dyDescent="0.25">
      <c r="A297" s="46">
        <v>2015</v>
      </c>
      <c r="B297" s="46">
        <v>3</v>
      </c>
      <c r="C297" s="48" t="s">
        <v>57</v>
      </c>
      <c r="D297" s="53">
        <v>62361</v>
      </c>
      <c r="E297" s="46" t="s">
        <v>34</v>
      </c>
    </row>
    <row r="298" spans="1:5" s="21" customFormat="1" hidden="1" x14ac:dyDescent="0.25">
      <c r="A298" s="46">
        <v>2015</v>
      </c>
      <c r="B298" s="46">
        <v>3</v>
      </c>
      <c r="C298" s="48" t="s">
        <v>57</v>
      </c>
      <c r="D298" s="40">
        <v>0</v>
      </c>
      <c r="E298" s="46" t="s">
        <v>35</v>
      </c>
    </row>
    <row r="299" spans="1:5" s="21" customFormat="1" hidden="1" x14ac:dyDescent="0.25">
      <c r="A299" s="46">
        <v>2015</v>
      </c>
      <c r="B299" s="46">
        <v>3</v>
      </c>
      <c r="C299" s="48" t="s">
        <v>68</v>
      </c>
      <c r="D299" s="40">
        <v>123061</v>
      </c>
      <c r="E299" s="46" t="s">
        <v>18</v>
      </c>
    </row>
    <row r="300" spans="1:5" s="21" customFormat="1" hidden="1" x14ac:dyDescent="0.25">
      <c r="A300" s="46">
        <v>2015</v>
      </c>
      <c r="B300" s="46">
        <v>3</v>
      </c>
      <c r="C300" s="48" t="s">
        <v>68</v>
      </c>
      <c r="D300" s="53">
        <v>123061</v>
      </c>
      <c r="E300" s="46" t="s">
        <v>34</v>
      </c>
    </row>
    <row r="301" spans="1:5" s="21" customFormat="1" hidden="1" x14ac:dyDescent="0.25">
      <c r="A301" s="46">
        <v>2015</v>
      </c>
      <c r="B301" s="46">
        <v>3</v>
      </c>
      <c r="C301" s="48" t="s">
        <v>68</v>
      </c>
      <c r="D301" s="40">
        <v>0</v>
      </c>
      <c r="E301" s="46" t="s">
        <v>35</v>
      </c>
    </row>
    <row r="302" spans="1:5" s="21" customFormat="1" hidden="1" x14ac:dyDescent="0.25">
      <c r="A302" s="46">
        <v>2015</v>
      </c>
      <c r="B302" s="46">
        <v>4</v>
      </c>
      <c r="C302" s="42" t="s">
        <v>13</v>
      </c>
      <c r="D302" s="40">
        <v>9859</v>
      </c>
      <c r="E302" s="46" t="s">
        <v>18</v>
      </c>
    </row>
    <row r="303" spans="1:5" s="21" customFormat="1" hidden="1" x14ac:dyDescent="0.25">
      <c r="A303" s="46">
        <v>2015</v>
      </c>
      <c r="B303" s="46">
        <v>4</v>
      </c>
      <c r="C303" s="42" t="s">
        <v>13</v>
      </c>
      <c r="D303" s="40">
        <v>9859</v>
      </c>
      <c r="E303" s="46" t="s">
        <v>34</v>
      </c>
    </row>
    <row r="304" spans="1:5" s="21" customFormat="1" hidden="1" x14ac:dyDescent="0.25">
      <c r="A304" s="46">
        <v>2015</v>
      </c>
      <c r="B304" s="46">
        <v>4</v>
      </c>
      <c r="C304" s="42" t="s">
        <v>13</v>
      </c>
      <c r="D304" s="40">
        <v>0</v>
      </c>
      <c r="E304" s="46" t="s">
        <v>35</v>
      </c>
    </row>
    <row r="305" spans="1:5" s="21" customFormat="1" hidden="1" x14ac:dyDescent="0.25">
      <c r="A305" s="46">
        <v>2015</v>
      </c>
      <c r="B305" s="46">
        <v>4</v>
      </c>
      <c r="C305" s="48" t="s">
        <v>83</v>
      </c>
      <c r="D305" s="40">
        <v>500</v>
      </c>
      <c r="E305" s="46" t="s">
        <v>18</v>
      </c>
    </row>
    <row r="306" spans="1:5" s="21" customFormat="1" hidden="1" x14ac:dyDescent="0.25">
      <c r="A306" s="46">
        <v>2015</v>
      </c>
      <c r="B306" s="46">
        <v>4</v>
      </c>
      <c r="C306" s="48" t="s">
        <v>83</v>
      </c>
      <c r="D306" s="40">
        <v>500</v>
      </c>
      <c r="E306" s="46" t="s">
        <v>34</v>
      </c>
    </row>
    <row r="307" spans="1:5" s="21" customFormat="1" hidden="1" x14ac:dyDescent="0.25">
      <c r="A307" s="46">
        <v>2015</v>
      </c>
      <c r="B307" s="46">
        <v>4</v>
      </c>
      <c r="C307" s="48" t="s">
        <v>83</v>
      </c>
      <c r="D307" s="40">
        <v>0</v>
      </c>
      <c r="E307" s="46" t="s">
        <v>35</v>
      </c>
    </row>
    <row r="308" spans="1:5" s="21" customFormat="1" hidden="1" x14ac:dyDescent="0.25">
      <c r="A308" s="46">
        <v>2015</v>
      </c>
      <c r="B308" s="46">
        <v>4</v>
      </c>
      <c r="C308" s="48" t="s">
        <v>36</v>
      </c>
      <c r="D308" s="40">
        <v>13042</v>
      </c>
      <c r="E308" s="46" t="s">
        <v>18</v>
      </c>
    </row>
    <row r="309" spans="1:5" s="21" customFormat="1" hidden="1" x14ac:dyDescent="0.25">
      <c r="A309" s="46">
        <v>2015</v>
      </c>
      <c r="B309" s="46">
        <v>4</v>
      </c>
      <c r="C309" s="48" t="s">
        <v>36</v>
      </c>
      <c r="D309" s="40">
        <v>13042</v>
      </c>
      <c r="E309" s="46" t="s">
        <v>34</v>
      </c>
    </row>
    <row r="310" spans="1:5" s="21" customFormat="1" hidden="1" x14ac:dyDescent="0.25">
      <c r="A310" s="46">
        <v>2015</v>
      </c>
      <c r="B310" s="46">
        <v>4</v>
      </c>
      <c r="C310" s="48" t="s">
        <v>36</v>
      </c>
      <c r="D310" s="40">
        <v>0</v>
      </c>
      <c r="E310" s="46" t="s">
        <v>35</v>
      </c>
    </row>
    <row r="311" spans="1:5" s="21" customFormat="1" hidden="1" x14ac:dyDescent="0.25">
      <c r="A311" s="46">
        <v>2015</v>
      </c>
      <c r="B311" s="46">
        <v>4</v>
      </c>
      <c r="C311" s="48" t="s">
        <v>4</v>
      </c>
      <c r="D311" s="40">
        <v>1957</v>
      </c>
      <c r="E311" s="46" t="s">
        <v>18</v>
      </c>
    </row>
    <row r="312" spans="1:5" s="21" customFormat="1" hidden="1" x14ac:dyDescent="0.25">
      <c r="A312" s="46">
        <v>2015</v>
      </c>
      <c r="B312" s="46">
        <v>4</v>
      </c>
      <c r="C312" s="48" t="s">
        <v>4</v>
      </c>
      <c r="D312" s="40">
        <v>1957</v>
      </c>
      <c r="E312" s="46" t="s">
        <v>34</v>
      </c>
    </row>
    <row r="313" spans="1:5" s="21" customFormat="1" hidden="1" x14ac:dyDescent="0.25">
      <c r="A313" s="46">
        <v>2015</v>
      </c>
      <c r="B313" s="46">
        <v>4</v>
      </c>
      <c r="C313" s="48" t="s">
        <v>4</v>
      </c>
      <c r="D313" s="40">
        <v>0</v>
      </c>
      <c r="E313" s="46" t="s">
        <v>35</v>
      </c>
    </row>
    <row r="314" spans="1:5" s="21" customFormat="1" hidden="1" x14ac:dyDescent="0.25">
      <c r="A314" s="46">
        <v>2015</v>
      </c>
      <c r="B314" s="46">
        <v>4</v>
      </c>
      <c r="C314" s="48" t="s">
        <v>66</v>
      </c>
      <c r="D314" s="40">
        <v>6643</v>
      </c>
      <c r="E314" s="46" t="s">
        <v>18</v>
      </c>
    </row>
    <row r="315" spans="1:5" s="21" customFormat="1" hidden="1" x14ac:dyDescent="0.25">
      <c r="A315" s="46">
        <v>2015</v>
      </c>
      <c r="B315" s="46">
        <v>4</v>
      </c>
      <c r="C315" s="48" t="s">
        <v>66</v>
      </c>
      <c r="D315" s="40">
        <v>6643</v>
      </c>
      <c r="E315" s="46" t="s">
        <v>34</v>
      </c>
    </row>
    <row r="316" spans="1:5" s="21" customFormat="1" hidden="1" x14ac:dyDescent="0.25">
      <c r="A316" s="46">
        <v>2015</v>
      </c>
      <c r="B316" s="46">
        <v>4</v>
      </c>
      <c r="C316" s="48" t="s">
        <v>66</v>
      </c>
      <c r="D316" s="40">
        <v>0</v>
      </c>
      <c r="E316" s="46" t="s">
        <v>35</v>
      </c>
    </row>
    <row r="317" spans="1:5" s="21" customFormat="1" hidden="1" x14ac:dyDescent="0.25">
      <c r="A317" s="46">
        <v>2015</v>
      </c>
      <c r="B317" s="46">
        <v>4</v>
      </c>
      <c r="C317" s="48" t="s">
        <v>84</v>
      </c>
      <c r="D317" s="40">
        <v>14383</v>
      </c>
      <c r="E317" s="46" t="s">
        <v>18</v>
      </c>
    </row>
    <row r="318" spans="1:5" s="21" customFormat="1" hidden="1" x14ac:dyDescent="0.25">
      <c r="A318" s="46">
        <v>2015</v>
      </c>
      <c r="B318" s="46">
        <v>4</v>
      </c>
      <c r="C318" s="48" t="s">
        <v>84</v>
      </c>
      <c r="D318" s="40">
        <v>14383</v>
      </c>
      <c r="E318" s="46" t="s">
        <v>34</v>
      </c>
    </row>
    <row r="319" spans="1:5" s="21" customFormat="1" hidden="1" x14ac:dyDescent="0.25">
      <c r="A319" s="46">
        <v>2015</v>
      </c>
      <c r="B319" s="46">
        <v>4</v>
      </c>
      <c r="C319" s="48" t="s">
        <v>84</v>
      </c>
      <c r="D319" s="40">
        <v>0</v>
      </c>
      <c r="E319" s="46" t="s">
        <v>35</v>
      </c>
    </row>
    <row r="320" spans="1:5" s="21" customFormat="1" hidden="1" x14ac:dyDescent="0.25">
      <c r="A320" s="46">
        <v>2015</v>
      </c>
      <c r="B320" s="46">
        <v>4</v>
      </c>
      <c r="C320" s="48" t="s">
        <v>76</v>
      </c>
      <c r="D320" s="40">
        <v>18584</v>
      </c>
      <c r="E320" s="46" t="s">
        <v>18</v>
      </c>
    </row>
    <row r="321" spans="1:5" s="21" customFormat="1" hidden="1" x14ac:dyDescent="0.25">
      <c r="A321" s="46">
        <v>2015</v>
      </c>
      <c r="B321" s="46">
        <v>4</v>
      </c>
      <c r="C321" s="48" t="s">
        <v>76</v>
      </c>
      <c r="D321" s="40">
        <v>18584</v>
      </c>
      <c r="E321" s="46" t="s">
        <v>34</v>
      </c>
    </row>
    <row r="322" spans="1:5" s="21" customFormat="1" hidden="1" x14ac:dyDescent="0.25">
      <c r="A322" s="46">
        <v>2015</v>
      </c>
      <c r="B322" s="46">
        <v>4</v>
      </c>
      <c r="C322" s="48" t="s">
        <v>76</v>
      </c>
      <c r="D322" s="40">
        <v>0</v>
      </c>
      <c r="E322" s="46" t="s">
        <v>35</v>
      </c>
    </row>
    <row r="323" spans="1:5" s="21" customFormat="1" hidden="1" x14ac:dyDescent="0.25">
      <c r="A323" s="46">
        <v>2015</v>
      </c>
      <c r="B323" s="46">
        <v>4</v>
      </c>
      <c r="C323" s="48" t="s">
        <v>16</v>
      </c>
      <c r="D323" s="40">
        <v>283970</v>
      </c>
      <c r="E323" s="46" t="s">
        <v>18</v>
      </c>
    </row>
    <row r="324" spans="1:5" s="21" customFormat="1" hidden="1" x14ac:dyDescent="0.25">
      <c r="A324" s="46">
        <v>2015</v>
      </c>
      <c r="B324" s="46">
        <v>4</v>
      </c>
      <c r="C324" s="48" t="s">
        <v>16</v>
      </c>
      <c r="D324" s="40">
        <v>283970</v>
      </c>
      <c r="E324" s="46" t="s">
        <v>34</v>
      </c>
    </row>
    <row r="325" spans="1:5" s="21" customFormat="1" hidden="1" x14ac:dyDescent="0.25">
      <c r="A325" s="46">
        <v>2015</v>
      </c>
      <c r="B325" s="46">
        <v>4</v>
      </c>
      <c r="C325" s="48" t="s">
        <v>16</v>
      </c>
      <c r="D325" s="40">
        <v>0</v>
      </c>
      <c r="E325" s="46" t="s">
        <v>35</v>
      </c>
    </row>
    <row r="326" spans="1:5" s="21" customFormat="1" hidden="1" x14ac:dyDescent="0.25">
      <c r="A326" s="46">
        <v>2015</v>
      </c>
      <c r="B326" s="46">
        <v>4</v>
      </c>
      <c r="C326" s="48" t="s">
        <v>67</v>
      </c>
      <c r="D326" s="40">
        <v>302554</v>
      </c>
      <c r="E326" s="46" t="s">
        <v>18</v>
      </c>
    </row>
    <row r="327" spans="1:5" s="21" customFormat="1" hidden="1" x14ac:dyDescent="0.25">
      <c r="A327" s="46">
        <v>2015</v>
      </c>
      <c r="B327" s="46">
        <v>4</v>
      </c>
      <c r="C327" s="48" t="s">
        <v>67</v>
      </c>
      <c r="D327" s="40">
        <v>302554</v>
      </c>
      <c r="E327" s="46" t="s">
        <v>34</v>
      </c>
    </row>
    <row r="328" spans="1:5" s="21" customFormat="1" hidden="1" x14ac:dyDescent="0.25">
      <c r="A328" s="46">
        <v>2015</v>
      </c>
      <c r="B328" s="46">
        <v>4</v>
      </c>
      <c r="C328" s="48" t="s">
        <v>67</v>
      </c>
      <c r="D328" s="40">
        <v>0</v>
      </c>
      <c r="E328" s="46" t="s">
        <v>35</v>
      </c>
    </row>
    <row r="329" spans="1:5" s="21" customFormat="1" hidden="1" x14ac:dyDescent="0.25">
      <c r="A329" s="46">
        <v>2015</v>
      </c>
      <c r="B329" s="46">
        <v>4</v>
      </c>
      <c r="C329" s="48" t="s">
        <v>80</v>
      </c>
      <c r="D329" s="40">
        <v>58578</v>
      </c>
      <c r="E329" s="46" t="s">
        <v>18</v>
      </c>
    </row>
    <row r="330" spans="1:5" s="21" customFormat="1" hidden="1" x14ac:dyDescent="0.25">
      <c r="A330" s="46">
        <v>2015</v>
      </c>
      <c r="B330" s="46">
        <v>4</v>
      </c>
      <c r="C330" s="48" t="s">
        <v>80</v>
      </c>
      <c r="D330" s="40">
        <v>58578</v>
      </c>
      <c r="E330" s="46" t="s">
        <v>34</v>
      </c>
    </row>
    <row r="331" spans="1:5" s="21" customFormat="1" hidden="1" x14ac:dyDescent="0.25">
      <c r="A331" s="46">
        <v>2015</v>
      </c>
      <c r="B331" s="46">
        <v>4</v>
      </c>
      <c r="C331" s="48" t="s">
        <v>80</v>
      </c>
      <c r="D331" s="40">
        <v>0</v>
      </c>
      <c r="E331" s="46" t="s">
        <v>35</v>
      </c>
    </row>
    <row r="332" spans="1:5" s="21" customFormat="1" hidden="1" x14ac:dyDescent="0.25">
      <c r="A332" s="46">
        <v>2015</v>
      </c>
      <c r="B332" s="46">
        <v>4</v>
      </c>
      <c r="C332" s="48" t="s">
        <v>57</v>
      </c>
      <c r="D332" s="53">
        <v>60841</v>
      </c>
      <c r="E332" s="46" t="s">
        <v>18</v>
      </c>
    </row>
    <row r="333" spans="1:5" s="21" customFormat="1" hidden="1" x14ac:dyDescent="0.25">
      <c r="A333" s="46">
        <v>2015</v>
      </c>
      <c r="B333" s="46">
        <v>4</v>
      </c>
      <c r="C333" s="48" t="s">
        <v>57</v>
      </c>
      <c r="D333" s="53">
        <v>60841</v>
      </c>
      <c r="E333" s="46" t="s">
        <v>34</v>
      </c>
    </row>
    <row r="334" spans="1:5" s="21" customFormat="1" hidden="1" x14ac:dyDescent="0.25">
      <c r="A334" s="46">
        <v>2015</v>
      </c>
      <c r="B334" s="46">
        <v>4</v>
      </c>
      <c r="C334" s="48" t="s">
        <v>57</v>
      </c>
      <c r="D334" s="40">
        <v>0</v>
      </c>
      <c r="E334" s="46" t="s">
        <v>35</v>
      </c>
    </row>
    <row r="335" spans="1:5" s="21" customFormat="1" hidden="1" x14ac:dyDescent="0.25">
      <c r="A335" s="46">
        <v>2015</v>
      </c>
      <c r="B335" s="46">
        <v>4</v>
      </c>
      <c r="C335" s="48" t="s">
        <v>68</v>
      </c>
      <c r="D335" s="40">
        <v>119419</v>
      </c>
      <c r="E335" s="46" t="s">
        <v>18</v>
      </c>
    </row>
    <row r="336" spans="1:5" s="21" customFormat="1" hidden="1" x14ac:dyDescent="0.25">
      <c r="A336" s="46">
        <v>2015</v>
      </c>
      <c r="B336" s="46">
        <v>4</v>
      </c>
      <c r="C336" s="48" t="s">
        <v>68</v>
      </c>
      <c r="D336" s="53">
        <v>119419</v>
      </c>
      <c r="E336" s="46" t="s">
        <v>34</v>
      </c>
    </row>
    <row r="337" spans="1:5" s="21" customFormat="1" hidden="1" x14ac:dyDescent="0.25">
      <c r="A337" s="46">
        <v>2015</v>
      </c>
      <c r="B337" s="46">
        <v>4</v>
      </c>
      <c r="C337" s="48" t="s">
        <v>68</v>
      </c>
      <c r="D337" s="40">
        <v>0</v>
      </c>
      <c r="E337" s="46" t="s">
        <v>35</v>
      </c>
    </row>
    <row r="338" spans="1:5" s="21" customFormat="1" hidden="1" x14ac:dyDescent="0.25">
      <c r="A338" s="46">
        <v>2015</v>
      </c>
      <c r="B338" s="46">
        <v>5</v>
      </c>
      <c r="C338" s="42" t="s">
        <v>13</v>
      </c>
      <c r="D338" s="40">
        <v>11750</v>
      </c>
      <c r="E338" s="46" t="s">
        <v>18</v>
      </c>
    </row>
    <row r="339" spans="1:5" s="21" customFormat="1" hidden="1" x14ac:dyDescent="0.25">
      <c r="A339" s="46">
        <v>2015</v>
      </c>
      <c r="B339" s="46">
        <v>5</v>
      </c>
      <c r="C339" s="42" t="s">
        <v>13</v>
      </c>
      <c r="D339" s="40">
        <v>11750</v>
      </c>
      <c r="E339" s="46" t="s">
        <v>34</v>
      </c>
    </row>
    <row r="340" spans="1:5" s="21" customFormat="1" hidden="1" x14ac:dyDescent="0.25">
      <c r="A340" s="46">
        <v>2015</v>
      </c>
      <c r="B340" s="46">
        <v>5</v>
      </c>
      <c r="C340" s="42" t="s">
        <v>13</v>
      </c>
      <c r="D340" s="40">
        <v>0</v>
      </c>
      <c r="E340" s="46" t="s">
        <v>35</v>
      </c>
    </row>
    <row r="341" spans="1:5" s="21" customFormat="1" hidden="1" x14ac:dyDescent="0.25">
      <c r="A341" s="46">
        <v>2015</v>
      </c>
      <c r="B341" s="46">
        <v>5</v>
      </c>
      <c r="C341" s="48" t="s">
        <v>83</v>
      </c>
      <c r="D341" s="40">
        <v>723</v>
      </c>
      <c r="E341" s="46" t="s">
        <v>18</v>
      </c>
    </row>
    <row r="342" spans="1:5" s="21" customFormat="1" hidden="1" x14ac:dyDescent="0.25">
      <c r="A342" s="46">
        <v>2015</v>
      </c>
      <c r="B342" s="46">
        <v>5</v>
      </c>
      <c r="C342" s="48" t="s">
        <v>83</v>
      </c>
      <c r="D342" s="40">
        <v>723</v>
      </c>
      <c r="E342" s="46" t="s">
        <v>34</v>
      </c>
    </row>
    <row r="343" spans="1:5" s="21" customFormat="1" hidden="1" x14ac:dyDescent="0.25">
      <c r="A343" s="46">
        <v>2015</v>
      </c>
      <c r="B343" s="46">
        <v>5</v>
      </c>
      <c r="C343" s="48" t="s">
        <v>83</v>
      </c>
      <c r="D343" s="40">
        <v>0</v>
      </c>
      <c r="E343" s="46" t="s">
        <v>35</v>
      </c>
    </row>
    <row r="344" spans="1:5" s="21" customFormat="1" hidden="1" x14ac:dyDescent="0.25">
      <c r="A344" s="46">
        <v>2015</v>
      </c>
      <c r="B344" s="46">
        <v>5</v>
      </c>
      <c r="C344" s="48" t="s">
        <v>36</v>
      </c>
      <c r="D344" s="40">
        <v>14722</v>
      </c>
      <c r="E344" s="46" t="s">
        <v>18</v>
      </c>
    </row>
    <row r="345" spans="1:5" s="21" customFormat="1" hidden="1" x14ac:dyDescent="0.25">
      <c r="A345" s="46">
        <v>2015</v>
      </c>
      <c r="B345" s="46">
        <v>5</v>
      </c>
      <c r="C345" s="48" t="s">
        <v>36</v>
      </c>
      <c r="D345" s="40">
        <v>14722</v>
      </c>
      <c r="E345" s="46" t="s">
        <v>34</v>
      </c>
    </row>
    <row r="346" spans="1:5" s="21" customFormat="1" hidden="1" x14ac:dyDescent="0.25">
      <c r="A346" s="46">
        <v>2015</v>
      </c>
      <c r="B346" s="46">
        <v>5</v>
      </c>
      <c r="C346" s="48" t="s">
        <v>36</v>
      </c>
      <c r="D346" s="40">
        <v>0</v>
      </c>
      <c r="E346" s="46" t="s">
        <v>35</v>
      </c>
    </row>
    <row r="347" spans="1:5" s="21" customFormat="1" hidden="1" x14ac:dyDescent="0.25">
      <c r="A347" s="46">
        <v>2015</v>
      </c>
      <c r="B347" s="46">
        <v>5</v>
      </c>
      <c r="C347" s="48" t="s">
        <v>4</v>
      </c>
      <c r="D347" s="40">
        <v>1957</v>
      </c>
      <c r="E347" s="46" t="s">
        <v>18</v>
      </c>
    </row>
    <row r="348" spans="1:5" s="21" customFormat="1" hidden="1" x14ac:dyDescent="0.25">
      <c r="A348" s="46">
        <v>2015</v>
      </c>
      <c r="B348" s="46">
        <v>5</v>
      </c>
      <c r="C348" s="48" t="s">
        <v>4</v>
      </c>
      <c r="D348" s="40">
        <v>1957</v>
      </c>
      <c r="E348" s="46" t="s">
        <v>34</v>
      </c>
    </row>
    <row r="349" spans="1:5" s="21" customFormat="1" hidden="1" x14ac:dyDescent="0.25">
      <c r="A349" s="46">
        <v>2015</v>
      </c>
      <c r="B349" s="46">
        <v>5</v>
      </c>
      <c r="C349" s="48" t="s">
        <v>4</v>
      </c>
      <c r="D349" s="40">
        <v>0</v>
      </c>
      <c r="E349" s="46" t="s">
        <v>35</v>
      </c>
    </row>
    <row r="350" spans="1:5" s="21" customFormat="1" hidden="1" x14ac:dyDescent="0.25">
      <c r="A350" s="46">
        <v>2015</v>
      </c>
      <c r="B350" s="46">
        <v>5</v>
      </c>
      <c r="C350" s="48" t="s">
        <v>66</v>
      </c>
      <c r="D350" s="40">
        <v>7938</v>
      </c>
      <c r="E350" s="46" t="s">
        <v>18</v>
      </c>
    </row>
    <row r="351" spans="1:5" s="21" customFormat="1" hidden="1" x14ac:dyDescent="0.25">
      <c r="A351" s="46">
        <v>2015</v>
      </c>
      <c r="B351" s="46">
        <v>5</v>
      </c>
      <c r="C351" s="48" t="s">
        <v>66</v>
      </c>
      <c r="D351" s="40">
        <v>7938</v>
      </c>
      <c r="E351" s="46" t="s">
        <v>34</v>
      </c>
    </row>
    <row r="352" spans="1:5" s="21" customFormat="1" hidden="1" x14ac:dyDescent="0.25">
      <c r="A352" s="46">
        <v>2015</v>
      </c>
      <c r="B352" s="46">
        <v>5</v>
      </c>
      <c r="C352" s="48" t="s">
        <v>66</v>
      </c>
      <c r="D352" s="40">
        <v>0</v>
      </c>
      <c r="E352" s="46" t="s">
        <v>35</v>
      </c>
    </row>
    <row r="353" spans="1:5" s="21" customFormat="1" hidden="1" x14ac:dyDescent="0.25">
      <c r="A353" s="46">
        <v>2015</v>
      </c>
      <c r="B353" s="46">
        <v>5</v>
      </c>
      <c r="C353" s="48" t="s">
        <v>84</v>
      </c>
      <c r="D353" s="40">
        <v>14203</v>
      </c>
      <c r="E353" s="46" t="s">
        <v>18</v>
      </c>
    </row>
    <row r="354" spans="1:5" s="21" customFormat="1" hidden="1" x14ac:dyDescent="0.25">
      <c r="A354" s="46">
        <v>2015</v>
      </c>
      <c r="B354" s="46">
        <v>5</v>
      </c>
      <c r="C354" s="48" t="s">
        <v>84</v>
      </c>
      <c r="D354" s="40">
        <v>14203</v>
      </c>
      <c r="E354" s="46" t="s">
        <v>34</v>
      </c>
    </row>
    <row r="355" spans="1:5" s="21" customFormat="1" hidden="1" x14ac:dyDescent="0.25">
      <c r="A355" s="46">
        <v>2015</v>
      </c>
      <c r="B355" s="46">
        <v>5</v>
      </c>
      <c r="C355" s="48" t="s">
        <v>84</v>
      </c>
      <c r="D355" s="40">
        <v>0</v>
      </c>
      <c r="E355" s="46" t="s">
        <v>35</v>
      </c>
    </row>
    <row r="356" spans="1:5" s="21" customFormat="1" hidden="1" x14ac:dyDescent="0.25">
      <c r="A356" s="46">
        <v>2015</v>
      </c>
      <c r="B356" s="46">
        <v>5</v>
      </c>
      <c r="C356" s="48" t="s">
        <v>76</v>
      </c>
      <c r="D356" s="40">
        <v>18535</v>
      </c>
      <c r="E356" s="46" t="s">
        <v>18</v>
      </c>
    </row>
    <row r="357" spans="1:5" s="21" customFormat="1" hidden="1" x14ac:dyDescent="0.25">
      <c r="A357" s="46">
        <v>2015</v>
      </c>
      <c r="B357" s="46">
        <v>5</v>
      </c>
      <c r="C357" s="48" t="s">
        <v>76</v>
      </c>
      <c r="D357" s="40">
        <v>18535</v>
      </c>
      <c r="E357" s="46" t="s">
        <v>34</v>
      </c>
    </row>
    <row r="358" spans="1:5" s="21" customFormat="1" hidden="1" x14ac:dyDescent="0.25">
      <c r="A358" s="46">
        <v>2015</v>
      </c>
      <c r="B358" s="46">
        <v>5</v>
      </c>
      <c r="C358" s="48" t="s">
        <v>76</v>
      </c>
      <c r="D358" s="40">
        <v>0</v>
      </c>
      <c r="E358" s="46" t="s">
        <v>35</v>
      </c>
    </row>
    <row r="359" spans="1:5" s="21" customFormat="1" hidden="1" x14ac:dyDescent="0.25">
      <c r="A359" s="46">
        <v>2015</v>
      </c>
      <c r="B359" s="46">
        <v>5</v>
      </c>
      <c r="C359" s="48" t="s">
        <v>16</v>
      </c>
      <c r="D359" s="40">
        <v>280429</v>
      </c>
      <c r="E359" s="46" t="s">
        <v>18</v>
      </c>
    </row>
    <row r="360" spans="1:5" s="21" customFormat="1" hidden="1" x14ac:dyDescent="0.25">
      <c r="A360" s="46">
        <v>2015</v>
      </c>
      <c r="B360" s="46">
        <v>5</v>
      </c>
      <c r="C360" s="48" t="s">
        <v>16</v>
      </c>
      <c r="D360" s="40">
        <v>280429</v>
      </c>
      <c r="E360" s="46" t="s">
        <v>34</v>
      </c>
    </row>
    <row r="361" spans="1:5" s="21" customFormat="1" hidden="1" x14ac:dyDescent="0.25">
      <c r="A361" s="46">
        <v>2015</v>
      </c>
      <c r="B361" s="46">
        <v>5</v>
      </c>
      <c r="C361" s="48" t="s">
        <v>16</v>
      </c>
      <c r="D361" s="40">
        <v>0</v>
      </c>
      <c r="E361" s="46" t="s">
        <v>35</v>
      </c>
    </row>
    <row r="362" spans="1:5" s="21" customFormat="1" hidden="1" x14ac:dyDescent="0.25">
      <c r="A362" s="46">
        <v>2015</v>
      </c>
      <c r="B362" s="46">
        <v>5</v>
      </c>
      <c r="C362" s="48" t="s">
        <v>67</v>
      </c>
      <c r="D362" s="40">
        <v>298964</v>
      </c>
      <c r="E362" s="46" t="s">
        <v>18</v>
      </c>
    </row>
    <row r="363" spans="1:5" s="21" customFormat="1" hidden="1" x14ac:dyDescent="0.25">
      <c r="A363" s="46">
        <v>2015</v>
      </c>
      <c r="B363" s="46">
        <v>5</v>
      </c>
      <c r="C363" s="48" t="s">
        <v>67</v>
      </c>
      <c r="D363" s="40">
        <v>298964</v>
      </c>
      <c r="E363" s="46" t="s">
        <v>34</v>
      </c>
    </row>
    <row r="364" spans="1:5" s="21" customFormat="1" hidden="1" x14ac:dyDescent="0.25">
      <c r="A364" s="46">
        <v>2015</v>
      </c>
      <c r="B364" s="46">
        <v>5</v>
      </c>
      <c r="C364" s="48" t="s">
        <v>67</v>
      </c>
      <c r="D364" s="40">
        <v>0</v>
      </c>
      <c r="E364" s="46" t="s">
        <v>35</v>
      </c>
    </row>
    <row r="365" spans="1:5" s="21" customFormat="1" hidden="1" x14ac:dyDescent="0.25">
      <c r="A365" s="46">
        <v>2015</v>
      </c>
      <c r="B365" s="46">
        <v>5</v>
      </c>
      <c r="C365" s="48" t="s">
        <v>80</v>
      </c>
      <c r="D365" s="40">
        <v>53730</v>
      </c>
      <c r="E365" s="46" t="s">
        <v>18</v>
      </c>
    </row>
    <row r="366" spans="1:5" s="21" customFormat="1" hidden="1" x14ac:dyDescent="0.25">
      <c r="A366" s="46">
        <v>2015</v>
      </c>
      <c r="B366" s="46">
        <v>5</v>
      </c>
      <c r="C366" s="48" t="s">
        <v>80</v>
      </c>
      <c r="D366" s="40">
        <v>53730</v>
      </c>
      <c r="E366" s="46" t="s">
        <v>34</v>
      </c>
    </row>
    <row r="367" spans="1:5" s="21" customFormat="1" hidden="1" x14ac:dyDescent="0.25">
      <c r="A367" s="46">
        <v>2015</v>
      </c>
      <c r="B367" s="46">
        <v>5</v>
      </c>
      <c r="C367" s="48" t="s">
        <v>80</v>
      </c>
      <c r="D367" s="40">
        <v>0</v>
      </c>
      <c r="E367" s="46" t="s">
        <v>35</v>
      </c>
    </row>
    <row r="368" spans="1:5" s="21" customFormat="1" hidden="1" x14ac:dyDescent="0.25">
      <c r="A368" s="46">
        <v>2015</v>
      </c>
      <c r="B368" s="46">
        <v>5</v>
      </c>
      <c r="C368" s="48" t="s">
        <v>57</v>
      </c>
      <c r="D368" s="53">
        <v>63198</v>
      </c>
      <c r="E368" s="46" t="s">
        <v>18</v>
      </c>
    </row>
    <row r="369" spans="1:5" s="21" customFormat="1" hidden="1" x14ac:dyDescent="0.25">
      <c r="A369" s="46">
        <v>2015</v>
      </c>
      <c r="B369" s="46">
        <v>5</v>
      </c>
      <c r="C369" s="48" t="s">
        <v>57</v>
      </c>
      <c r="D369" s="53">
        <v>63198</v>
      </c>
      <c r="E369" s="46" t="s">
        <v>34</v>
      </c>
    </row>
    <row r="370" spans="1:5" s="21" customFormat="1" hidden="1" x14ac:dyDescent="0.25">
      <c r="A370" s="46">
        <v>2015</v>
      </c>
      <c r="B370" s="46">
        <v>5</v>
      </c>
      <c r="C370" s="48" t="s">
        <v>57</v>
      </c>
      <c r="D370" s="40">
        <v>0</v>
      </c>
      <c r="E370" s="46" t="s">
        <v>35</v>
      </c>
    </row>
    <row r="371" spans="1:5" s="21" customFormat="1" hidden="1" x14ac:dyDescent="0.25">
      <c r="A371" s="46">
        <v>2015</v>
      </c>
      <c r="B371" s="46">
        <v>5</v>
      </c>
      <c r="C371" s="48" t="s">
        <v>68</v>
      </c>
      <c r="D371" s="40">
        <v>116928</v>
      </c>
      <c r="E371" s="46" t="s">
        <v>18</v>
      </c>
    </row>
    <row r="372" spans="1:5" s="21" customFormat="1" hidden="1" x14ac:dyDescent="0.25">
      <c r="A372" s="46">
        <v>2015</v>
      </c>
      <c r="B372" s="46">
        <v>5</v>
      </c>
      <c r="C372" s="48" t="s">
        <v>68</v>
      </c>
      <c r="D372" s="53">
        <v>116928</v>
      </c>
      <c r="E372" s="46" t="s">
        <v>34</v>
      </c>
    </row>
    <row r="373" spans="1:5" s="21" customFormat="1" hidden="1" x14ac:dyDescent="0.25">
      <c r="A373" s="46">
        <v>2015</v>
      </c>
      <c r="B373" s="46">
        <v>5</v>
      </c>
      <c r="C373" s="48" t="s">
        <v>68</v>
      </c>
      <c r="D373" s="40">
        <v>0</v>
      </c>
      <c r="E373" s="46" t="s">
        <v>35</v>
      </c>
    </row>
    <row r="374" spans="1:5" s="21" customFormat="1" hidden="1" x14ac:dyDescent="0.25">
      <c r="A374" s="46">
        <v>2015</v>
      </c>
      <c r="B374" s="46">
        <v>6</v>
      </c>
      <c r="C374" s="42" t="s">
        <v>13</v>
      </c>
      <c r="D374" s="40">
        <v>11389</v>
      </c>
      <c r="E374" s="46" t="s">
        <v>18</v>
      </c>
    </row>
    <row r="375" spans="1:5" s="21" customFormat="1" hidden="1" x14ac:dyDescent="0.25">
      <c r="A375" s="46">
        <v>2015</v>
      </c>
      <c r="B375" s="46">
        <v>6</v>
      </c>
      <c r="C375" s="42" t="s">
        <v>13</v>
      </c>
      <c r="D375" s="40">
        <v>11389</v>
      </c>
      <c r="E375" s="46" t="s">
        <v>34</v>
      </c>
    </row>
    <row r="376" spans="1:5" s="21" customFormat="1" hidden="1" x14ac:dyDescent="0.25">
      <c r="A376" s="46">
        <v>2015</v>
      </c>
      <c r="B376" s="46">
        <v>6</v>
      </c>
      <c r="C376" s="42" t="s">
        <v>13</v>
      </c>
      <c r="D376" s="40">
        <v>0</v>
      </c>
      <c r="E376" s="46" t="s">
        <v>35</v>
      </c>
    </row>
    <row r="377" spans="1:5" s="21" customFormat="1" hidden="1" x14ac:dyDescent="0.25">
      <c r="A377" s="46">
        <v>2015</v>
      </c>
      <c r="B377" s="46">
        <v>6</v>
      </c>
      <c r="C377" s="48" t="s">
        <v>83</v>
      </c>
      <c r="D377" s="40">
        <v>589</v>
      </c>
      <c r="E377" s="46" t="s">
        <v>18</v>
      </c>
    </row>
    <row r="378" spans="1:5" s="21" customFormat="1" hidden="1" x14ac:dyDescent="0.25">
      <c r="A378" s="46">
        <v>2015</v>
      </c>
      <c r="B378" s="46">
        <v>6</v>
      </c>
      <c r="C378" s="48" t="s">
        <v>83</v>
      </c>
      <c r="D378" s="40">
        <v>589</v>
      </c>
      <c r="E378" s="46" t="s">
        <v>34</v>
      </c>
    </row>
    <row r="379" spans="1:5" s="21" customFormat="1" hidden="1" x14ac:dyDescent="0.25">
      <c r="A379" s="46">
        <v>2015</v>
      </c>
      <c r="B379" s="46">
        <v>6</v>
      </c>
      <c r="C379" s="48" t="s">
        <v>83</v>
      </c>
      <c r="D379" s="40">
        <v>0</v>
      </c>
      <c r="E379" s="46" t="s">
        <v>35</v>
      </c>
    </row>
    <row r="380" spans="1:5" s="21" customFormat="1" hidden="1" x14ac:dyDescent="0.25">
      <c r="A380" s="46">
        <v>2015</v>
      </c>
      <c r="B380" s="46">
        <v>6</v>
      </c>
      <c r="C380" s="48" t="s">
        <v>36</v>
      </c>
      <c r="D380" s="40">
        <v>13304</v>
      </c>
      <c r="E380" s="46" t="s">
        <v>18</v>
      </c>
    </row>
    <row r="381" spans="1:5" s="21" customFormat="1" hidden="1" x14ac:dyDescent="0.25">
      <c r="A381" s="46">
        <v>2015</v>
      </c>
      <c r="B381" s="46">
        <v>6</v>
      </c>
      <c r="C381" s="48" t="s">
        <v>36</v>
      </c>
      <c r="D381" s="40">
        <v>13304</v>
      </c>
      <c r="E381" s="46" t="s">
        <v>34</v>
      </c>
    </row>
    <row r="382" spans="1:5" s="21" customFormat="1" hidden="1" x14ac:dyDescent="0.25">
      <c r="A382" s="46">
        <v>2015</v>
      </c>
      <c r="B382" s="46">
        <v>6</v>
      </c>
      <c r="C382" s="48" t="s">
        <v>36</v>
      </c>
      <c r="D382" s="40">
        <v>0</v>
      </c>
      <c r="E382" s="46" t="s">
        <v>35</v>
      </c>
    </row>
    <row r="383" spans="1:5" s="21" customFormat="1" hidden="1" x14ac:dyDescent="0.25">
      <c r="A383" s="46">
        <v>2015</v>
      </c>
      <c r="B383" s="46">
        <v>6</v>
      </c>
      <c r="C383" s="48" t="s">
        <v>4</v>
      </c>
      <c r="D383" s="40">
        <v>2460</v>
      </c>
      <c r="E383" s="46" t="s">
        <v>18</v>
      </c>
    </row>
    <row r="384" spans="1:5" s="21" customFormat="1" hidden="1" x14ac:dyDescent="0.25">
      <c r="A384" s="46">
        <v>2015</v>
      </c>
      <c r="B384" s="46">
        <v>6</v>
      </c>
      <c r="C384" s="48" t="s">
        <v>4</v>
      </c>
      <c r="D384" s="40">
        <v>2460</v>
      </c>
      <c r="E384" s="46" t="s">
        <v>34</v>
      </c>
    </row>
    <row r="385" spans="1:5" s="21" customFormat="1" hidden="1" x14ac:dyDescent="0.25">
      <c r="A385" s="46">
        <v>2015</v>
      </c>
      <c r="B385" s="46">
        <v>6</v>
      </c>
      <c r="C385" s="48" t="s">
        <v>4</v>
      </c>
      <c r="D385" s="40">
        <v>0</v>
      </c>
      <c r="E385" s="46" t="s">
        <v>35</v>
      </c>
    </row>
    <row r="386" spans="1:5" s="21" customFormat="1" hidden="1" x14ac:dyDescent="0.25">
      <c r="A386" s="46">
        <v>2015</v>
      </c>
      <c r="B386" s="46">
        <v>6</v>
      </c>
      <c r="C386" s="48" t="s">
        <v>66</v>
      </c>
      <c r="D386" s="40">
        <v>8034</v>
      </c>
      <c r="E386" s="46" t="s">
        <v>18</v>
      </c>
    </row>
    <row r="387" spans="1:5" s="21" customFormat="1" hidden="1" x14ac:dyDescent="0.25">
      <c r="A387" s="46">
        <v>2015</v>
      </c>
      <c r="B387" s="46">
        <v>6</v>
      </c>
      <c r="C387" s="48" t="s">
        <v>66</v>
      </c>
      <c r="D387" s="40">
        <v>8034</v>
      </c>
      <c r="E387" s="46" t="s">
        <v>34</v>
      </c>
    </row>
    <row r="388" spans="1:5" s="21" customFormat="1" hidden="1" x14ac:dyDescent="0.25">
      <c r="A388" s="46">
        <v>2015</v>
      </c>
      <c r="B388" s="46">
        <v>6</v>
      </c>
      <c r="C388" s="48" t="s">
        <v>66</v>
      </c>
      <c r="D388" s="40">
        <v>0</v>
      </c>
      <c r="E388" s="46" t="s">
        <v>35</v>
      </c>
    </row>
    <row r="389" spans="1:5" s="21" customFormat="1" hidden="1" x14ac:dyDescent="0.25">
      <c r="A389" s="46">
        <v>2015</v>
      </c>
      <c r="B389" s="46">
        <v>6</v>
      </c>
      <c r="C389" s="48" t="s">
        <v>84</v>
      </c>
      <c r="D389" s="40">
        <v>14774</v>
      </c>
      <c r="E389" s="46" t="s">
        <v>18</v>
      </c>
    </row>
    <row r="390" spans="1:5" s="21" customFormat="1" hidden="1" x14ac:dyDescent="0.25">
      <c r="A390" s="46">
        <v>2015</v>
      </c>
      <c r="B390" s="46">
        <v>6</v>
      </c>
      <c r="C390" s="48" t="s">
        <v>84</v>
      </c>
      <c r="D390" s="40">
        <v>14774</v>
      </c>
      <c r="E390" s="46" t="s">
        <v>34</v>
      </c>
    </row>
    <row r="391" spans="1:5" s="21" customFormat="1" hidden="1" x14ac:dyDescent="0.25">
      <c r="A391" s="46">
        <v>2015</v>
      </c>
      <c r="B391" s="46">
        <v>6</v>
      </c>
      <c r="C391" s="48" t="s">
        <v>84</v>
      </c>
      <c r="D391" s="40">
        <v>0</v>
      </c>
      <c r="E391" s="46" t="s">
        <v>35</v>
      </c>
    </row>
    <row r="392" spans="1:5" s="21" customFormat="1" hidden="1" x14ac:dyDescent="0.25">
      <c r="A392" s="46">
        <v>2015</v>
      </c>
      <c r="B392" s="46">
        <v>6</v>
      </c>
      <c r="C392" s="48" t="s">
        <v>76</v>
      </c>
      <c r="D392" s="40">
        <v>18513</v>
      </c>
      <c r="E392" s="46" t="s">
        <v>18</v>
      </c>
    </row>
    <row r="393" spans="1:5" s="21" customFormat="1" hidden="1" x14ac:dyDescent="0.25">
      <c r="A393" s="46">
        <v>2015</v>
      </c>
      <c r="B393" s="46">
        <v>6</v>
      </c>
      <c r="C393" s="48" t="s">
        <v>76</v>
      </c>
      <c r="D393" s="40">
        <v>18513</v>
      </c>
      <c r="E393" s="46" t="s">
        <v>34</v>
      </c>
    </row>
    <row r="394" spans="1:5" s="21" customFormat="1" hidden="1" x14ac:dyDescent="0.25">
      <c r="A394" s="46">
        <v>2015</v>
      </c>
      <c r="B394" s="46">
        <v>6</v>
      </c>
      <c r="C394" s="48" t="s">
        <v>76</v>
      </c>
      <c r="D394" s="40">
        <v>0</v>
      </c>
      <c r="E394" s="46" t="s">
        <v>35</v>
      </c>
    </row>
    <row r="395" spans="1:5" s="21" customFormat="1" hidden="1" x14ac:dyDescent="0.25">
      <c r="A395" s="46">
        <v>2015</v>
      </c>
      <c r="B395" s="46">
        <v>6</v>
      </c>
      <c r="C395" s="48" t="s">
        <v>16</v>
      </c>
      <c r="D395" s="40">
        <v>274806</v>
      </c>
      <c r="E395" s="46" t="s">
        <v>18</v>
      </c>
    </row>
    <row r="396" spans="1:5" s="21" customFormat="1" hidden="1" x14ac:dyDescent="0.25">
      <c r="A396" s="46">
        <v>2015</v>
      </c>
      <c r="B396" s="46">
        <v>6</v>
      </c>
      <c r="C396" s="48" t="s">
        <v>16</v>
      </c>
      <c r="D396" s="40">
        <v>274806</v>
      </c>
      <c r="E396" s="46" t="s">
        <v>34</v>
      </c>
    </row>
    <row r="397" spans="1:5" s="21" customFormat="1" hidden="1" x14ac:dyDescent="0.25">
      <c r="A397" s="46">
        <v>2015</v>
      </c>
      <c r="B397" s="46">
        <v>6</v>
      </c>
      <c r="C397" s="48" t="s">
        <v>16</v>
      </c>
      <c r="D397" s="40">
        <v>0</v>
      </c>
      <c r="E397" s="46" t="s">
        <v>35</v>
      </c>
    </row>
    <row r="398" spans="1:5" s="21" customFormat="1" hidden="1" x14ac:dyDescent="0.25">
      <c r="A398" s="46">
        <v>2015</v>
      </c>
      <c r="B398" s="46">
        <v>6</v>
      </c>
      <c r="C398" s="48" t="s">
        <v>67</v>
      </c>
      <c r="D398" s="40">
        <v>293319</v>
      </c>
      <c r="E398" s="46" t="s">
        <v>18</v>
      </c>
    </row>
    <row r="399" spans="1:5" s="21" customFormat="1" hidden="1" x14ac:dyDescent="0.25">
      <c r="A399" s="46">
        <v>2015</v>
      </c>
      <c r="B399" s="46">
        <v>6</v>
      </c>
      <c r="C399" s="48" t="s">
        <v>67</v>
      </c>
      <c r="D399" s="40">
        <v>293319</v>
      </c>
      <c r="E399" s="46" t="s">
        <v>34</v>
      </c>
    </row>
    <row r="400" spans="1:5" s="21" customFormat="1" hidden="1" x14ac:dyDescent="0.25">
      <c r="A400" s="46">
        <v>2015</v>
      </c>
      <c r="B400" s="46">
        <v>6</v>
      </c>
      <c r="C400" s="48" t="s">
        <v>67</v>
      </c>
      <c r="D400" s="40">
        <v>0</v>
      </c>
      <c r="E400" s="46" t="s">
        <v>35</v>
      </c>
    </row>
    <row r="401" spans="1:5" s="21" customFormat="1" hidden="1" x14ac:dyDescent="0.25">
      <c r="A401" s="46">
        <v>2015</v>
      </c>
      <c r="B401" s="46">
        <v>6</v>
      </c>
      <c r="C401" s="48" t="s">
        <v>80</v>
      </c>
      <c r="D401" s="40">
        <v>55146</v>
      </c>
      <c r="E401" s="46" t="s">
        <v>18</v>
      </c>
    </row>
    <row r="402" spans="1:5" s="21" customFormat="1" hidden="1" x14ac:dyDescent="0.25">
      <c r="A402" s="46">
        <v>2015</v>
      </c>
      <c r="B402" s="46">
        <v>6</v>
      </c>
      <c r="C402" s="48" t="s">
        <v>80</v>
      </c>
      <c r="D402" s="40">
        <v>55146</v>
      </c>
      <c r="E402" s="46" t="s">
        <v>34</v>
      </c>
    </row>
    <row r="403" spans="1:5" s="21" customFormat="1" hidden="1" x14ac:dyDescent="0.25">
      <c r="A403" s="46">
        <v>2015</v>
      </c>
      <c r="B403" s="46">
        <v>6</v>
      </c>
      <c r="C403" s="48" t="s">
        <v>80</v>
      </c>
      <c r="D403" s="40">
        <v>0</v>
      </c>
      <c r="E403" s="46" t="s">
        <v>35</v>
      </c>
    </row>
    <row r="404" spans="1:5" s="21" customFormat="1" hidden="1" x14ac:dyDescent="0.25">
      <c r="A404" s="46">
        <v>2015</v>
      </c>
      <c r="B404" s="46">
        <v>6</v>
      </c>
      <c r="C404" s="48" t="s">
        <v>57</v>
      </c>
      <c r="D404" s="53">
        <v>59363</v>
      </c>
      <c r="E404" s="46" t="s">
        <v>18</v>
      </c>
    </row>
    <row r="405" spans="1:5" s="21" customFormat="1" hidden="1" x14ac:dyDescent="0.25">
      <c r="A405" s="46">
        <v>2015</v>
      </c>
      <c r="B405" s="46">
        <v>6</v>
      </c>
      <c r="C405" s="48" t="s">
        <v>57</v>
      </c>
      <c r="D405" s="53">
        <v>59363</v>
      </c>
      <c r="E405" s="46" t="s">
        <v>34</v>
      </c>
    </row>
    <row r="406" spans="1:5" s="21" customFormat="1" hidden="1" x14ac:dyDescent="0.25">
      <c r="A406" s="46">
        <v>2015</v>
      </c>
      <c r="B406" s="46">
        <v>6</v>
      </c>
      <c r="C406" s="48" t="s">
        <v>57</v>
      </c>
      <c r="D406" s="40">
        <v>0</v>
      </c>
      <c r="E406" s="46" t="s">
        <v>35</v>
      </c>
    </row>
    <row r="407" spans="1:5" s="21" customFormat="1" hidden="1" x14ac:dyDescent="0.25">
      <c r="A407" s="46">
        <v>2015</v>
      </c>
      <c r="B407" s="46">
        <v>6</v>
      </c>
      <c r="C407" s="48" t="s">
        <v>68</v>
      </c>
      <c r="D407" s="40">
        <v>114509</v>
      </c>
      <c r="E407" s="46" t="s">
        <v>18</v>
      </c>
    </row>
    <row r="408" spans="1:5" s="21" customFormat="1" hidden="1" x14ac:dyDescent="0.25">
      <c r="A408" s="46">
        <v>2015</v>
      </c>
      <c r="B408" s="46">
        <v>6</v>
      </c>
      <c r="C408" s="48" t="s">
        <v>68</v>
      </c>
      <c r="D408" s="53">
        <v>114509</v>
      </c>
      <c r="E408" s="46" t="s">
        <v>34</v>
      </c>
    </row>
    <row r="409" spans="1:5" s="21" customFormat="1" hidden="1" x14ac:dyDescent="0.25">
      <c r="A409" s="46">
        <v>2015</v>
      </c>
      <c r="B409" s="46">
        <v>6</v>
      </c>
      <c r="C409" s="48" t="s">
        <v>68</v>
      </c>
      <c r="D409" s="40">
        <v>0</v>
      </c>
      <c r="E409" s="46" t="s">
        <v>35</v>
      </c>
    </row>
    <row r="410" spans="1:5" s="21" customFormat="1" hidden="1" x14ac:dyDescent="0.25">
      <c r="A410" s="46">
        <v>2015</v>
      </c>
      <c r="B410" s="46">
        <v>7</v>
      </c>
      <c r="C410" s="42" t="s">
        <v>13</v>
      </c>
      <c r="D410" s="40">
        <v>9798</v>
      </c>
      <c r="E410" s="46" t="s">
        <v>18</v>
      </c>
    </row>
    <row r="411" spans="1:5" s="21" customFormat="1" hidden="1" x14ac:dyDescent="0.25">
      <c r="A411" s="46">
        <v>2015</v>
      </c>
      <c r="B411" s="46">
        <v>7</v>
      </c>
      <c r="C411" s="42" t="s">
        <v>13</v>
      </c>
      <c r="D411" s="40">
        <v>9798</v>
      </c>
      <c r="E411" s="46" t="s">
        <v>34</v>
      </c>
    </row>
    <row r="412" spans="1:5" s="21" customFormat="1" hidden="1" x14ac:dyDescent="0.25">
      <c r="A412" s="46">
        <v>2015</v>
      </c>
      <c r="B412" s="46">
        <v>7</v>
      </c>
      <c r="C412" s="42" t="s">
        <v>13</v>
      </c>
      <c r="D412" s="40">
        <v>0</v>
      </c>
      <c r="E412" s="46" t="s">
        <v>35</v>
      </c>
    </row>
    <row r="413" spans="1:5" s="21" customFormat="1" hidden="1" x14ac:dyDescent="0.25">
      <c r="A413" s="46">
        <v>2015</v>
      </c>
      <c r="B413" s="46">
        <v>7</v>
      </c>
      <c r="C413" s="48" t="s">
        <v>83</v>
      </c>
      <c r="D413" s="40">
        <v>343</v>
      </c>
      <c r="E413" s="46" t="s">
        <v>18</v>
      </c>
    </row>
    <row r="414" spans="1:5" s="21" customFormat="1" hidden="1" x14ac:dyDescent="0.25">
      <c r="A414" s="46">
        <v>2015</v>
      </c>
      <c r="B414" s="46">
        <v>7</v>
      </c>
      <c r="C414" s="48" t="s">
        <v>83</v>
      </c>
      <c r="D414" s="40">
        <v>343</v>
      </c>
      <c r="E414" s="46" t="s">
        <v>34</v>
      </c>
    </row>
    <row r="415" spans="1:5" s="21" customFormat="1" hidden="1" x14ac:dyDescent="0.25">
      <c r="A415" s="46">
        <v>2015</v>
      </c>
      <c r="B415" s="46">
        <v>7</v>
      </c>
      <c r="C415" s="48" t="s">
        <v>83</v>
      </c>
      <c r="D415" s="40">
        <v>0</v>
      </c>
      <c r="E415" s="46" t="s">
        <v>35</v>
      </c>
    </row>
    <row r="416" spans="1:5" s="21" customFormat="1" hidden="1" x14ac:dyDescent="0.25">
      <c r="A416" s="46">
        <v>2015</v>
      </c>
      <c r="B416" s="46">
        <v>7</v>
      </c>
      <c r="C416" s="48" t="s">
        <v>36</v>
      </c>
      <c r="D416" s="40">
        <v>10464</v>
      </c>
      <c r="E416" s="46" t="s">
        <v>18</v>
      </c>
    </row>
    <row r="417" spans="1:5" s="21" customFormat="1" hidden="1" x14ac:dyDescent="0.25">
      <c r="A417" s="46">
        <v>2015</v>
      </c>
      <c r="B417" s="46">
        <v>7</v>
      </c>
      <c r="C417" s="48" t="s">
        <v>36</v>
      </c>
      <c r="D417" s="40">
        <v>10464</v>
      </c>
      <c r="E417" s="46" t="s">
        <v>34</v>
      </c>
    </row>
    <row r="418" spans="1:5" s="21" customFormat="1" hidden="1" x14ac:dyDescent="0.25">
      <c r="A418" s="46">
        <v>2015</v>
      </c>
      <c r="B418" s="46">
        <v>7</v>
      </c>
      <c r="C418" s="48" t="s">
        <v>36</v>
      </c>
      <c r="D418" s="40">
        <v>0</v>
      </c>
      <c r="E418" s="46" t="s">
        <v>35</v>
      </c>
    </row>
    <row r="419" spans="1:5" s="21" customFormat="1" hidden="1" x14ac:dyDescent="0.25">
      <c r="A419" s="46">
        <v>2015</v>
      </c>
      <c r="B419" s="46">
        <v>7</v>
      </c>
      <c r="C419" s="48" t="s">
        <v>4</v>
      </c>
      <c r="D419" s="40">
        <v>2103</v>
      </c>
      <c r="E419" s="46" t="s">
        <v>18</v>
      </c>
    </row>
    <row r="420" spans="1:5" s="21" customFormat="1" hidden="1" x14ac:dyDescent="0.25">
      <c r="A420" s="46">
        <v>2015</v>
      </c>
      <c r="B420" s="46">
        <v>7</v>
      </c>
      <c r="C420" s="48" t="s">
        <v>4</v>
      </c>
      <c r="D420" s="40">
        <v>2103</v>
      </c>
      <c r="E420" s="46" t="s">
        <v>34</v>
      </c>
    </row>
    <row r="421" spans="1:5" s="21" customFormat="1" hidden="1" x14ac:dyDescent="0.25">
      <c r="A421" s="46">
        <v>2015</v>
      </c>
      <c r="B421" s="46">
        <v>7</v>
      </c>
      <c r="C421" s="48" t="s">
        <v>4</v>
      </c>
      <c r="D421" s="40">
        <v>0</v>
      </c>
      <c r="E421" s="46" t="s">
        <v>35</v>
      </c>
    </row>
    <row r="422" spans="1:5" s="21" customFormat="1" hidden="1" x14ac:dyDescent="0.25">
      <c r="A422" s="46">
        <v>2015</v>
      </c>
      <c r="B422" s="46">
        <v>7</v>
      </c>
      <c r="C422" s="48" t="s">
        <v>66</v>
      </c>
      <c r="D422" s="40">
        <v>6010</v>
      </c>
      <c r="E422" s="46" t="s">
        <v>18</v>
      </c>
    </row>
    <row r="423" spans="1:5" s="21" customFormat="1" hidden="1" x14ac:dyDescent="0.25">
      <c r="A423" s="46">
        <v>2015</v>
      </c>
      <c r="B423" s="46">
        <v>7</v>
      </c>
      <c r="C423" s="48" t="s">
        <v>66</v>
      </c>
      <c r="D423" s="40">
        <v>6010</v>
      </c>
      <c r="E423" s="46" t="s">
        <v>34</v>
      </c>
    </row>
    <row r="424" spans="1:5" s="21" customFormat="1" hidden="1" x14ac:dyDescent="0.25">
      <c r="A424" s="46">
        <v>2015</v>
      </c>
      <c r="B424" s="46">
        <v>7</v>
      </c>
      <c r="C424" s="48" t="s">
        <v>66</v>
      </c>
      <c r="D424" s="40">
        <v>0</v>
      </c>
      <c r="E424" s="46" t="s">
        <v>35</v>
      </c>
    </row>
    <row r="425" spans="1:5" s="21" customFormat="1" hidden="1" x14ac:dyDescent="0.25">
      <c r="A425" s="46">
        <v>2015</v>
      </c>
      <c r="B425" s="46">
        <v>7</v>
      </c>
      <c r="C425" s="48" t="s">
        <v>84</v>
      </c>
      <c r="D425" s="40">
        <v>15308</v>
      </c>
      <c r="E425" s="46" t="s">
        <v>18</v>
      </c>
    </row>
    <row r="426" spans="1:5" s="21" customFormat="1" hidden="1" x14ac:dyDescent="0.25">
      <c r="A426" s="46">
        <v>2015</v>
      </c>
      <c r="B426" s="46">
        <v>7</v>
      </c>
      <c r="C426" s="48" t="s">
        <v>84</v>
      </c>
      <c r="D426" s="40">
        <v>15308</v>
      </c>
      <c r="E426" s="46" t="s">
        <v>34</v>
      </c>
    </row>
    <row r="427" spans="1:5" s="21" customFormat="1" hidden="1" x14ac:dyDescent="0.25">
      <c r="A427" s="46">
        <v>2015</v>
      </c>
      <c r="B427" s="46">
        <v>7</v>
      </c>
      <c r="C427" s="48" t="s">
        <v>84</v>
      </c>
      <c r="D427" s="40">
        <v>0</v>
      </c>
      <c r="E427" s="46" t="s">
        <v>35</v>
      </c>
    </row>
    <row r="428" spans="1:5" s="21" customFormat="1" hidden="1" x14ac:dyDescent="0.25">
      <c r="A428" s="46">
        <v>2015</v>
      </c>
      <c r="B428" s="46">
        <v>7</v>
      </c>
      <c r="C428" s="48" t="s">
        <v>76</v>
      </c>
      <c r="D428" s="40">
        <v>18578</v>
      </c>
      <c r="E428" s="46" t="s">
        <v>18</v>
      </c>
    </row>
    <row r="429" spans="1:5" s="21" customFormat="1" hidden="1" x14ac:dyDescent="0.25">
      <c r="A429" s="46">
        <v>2015</v>
      </c>
      <c r="B429" s="46">
        <v>7</v>
      </c>
      <c r="C429" s="48" t="s">
        <v>76</v>
      </c>
      <c r="D429" s="40">
        <v>18578</v>
      </c>
      <c r="E429" s="46" t="s">
        <v>34</v>
      </c>
    </row>
    <row r="430" spans="1:5" s="21" customFormat="1" hidden="1" x14ac:dyDescent="0.25">
      <c r="A430" s="46">
        <v>2015</v>
      </c>
      <c r="B430" s="46">
        <v>7</v>
      </c>
      <c r="C430" s="48" t="s">
        <v>76</v>
      </c>
      <c r="D430" s="40">
        <v>0</v>
      </c>
      <c r="E430" s="46" t="s">
        <v>35</v>
      </c>
    </row>
    <row r="431" spans="1:5" s="21" customFormat="1" hidden="1" x14ac:dyDescent="0.25">
      <c r="A431" s="46">
        <v>2015</v>
      </c>
      <c r="B431" s="46">
        <v>7</v>
      </c>
      <c r="C431" s="48" t="s">
        <v>16</v>
      </c>
      <c r="D431" s="40">
        <v>267044</v>
      </c>
      <c r="E431" s="46" t="s">
        <v>18</v>
      </c>
    </row>
    <row r="432" spans="1:5" s="21" customFormat="1" hidden="1" x14ac:dyDescent="0.25">
      <c r="A432" s="46">
        <v>2015</v>
      </c>
      <c r="B432" s="46">
        <v>7</v>
      </c>
      <c r="C432" s="48" t="s">
        <v>16</v>
      </c>
      <c r="D432" s="40">
        <v>267044</v>
      </c>
      <c r="E432" s="46" t="s">
        <v>34</v>
      </c>
    </row>
    <row r="433" spans="1:5" s="21" customFormat="1" hidden="1" x14ac:dyDescent="0.25">
      <c r="A433" s="46">
        <v>2015</v>
      </c>
      <c r="B433" s="46">
        <v>7</v>
      </c>
      <c r="C433" s="48" t="s">
        <v>16</v>
      </c>
      <c r="D433" s="40">
        <v>0</v>
      </c>
      <c r="E433" s="46" t="s">
        <v>35</v>
      </c>
    </row>
    <row r="434" spans="1:5" s="21" customFormat="1" hidden="1" x14ac:dyDescent="0.25">
      <c r="A434" s="46">
        <v>2015</v>
      </c>
      <c r="B434" s="46">
        <v>7</v>
      </c>
      <c r="C434" s="48" t="s">
        <v>67</v>
      </c>
      <c r="D434" s="40">
        <v>285622</v>
      </c>
      <c r="E434" s="46" t="s">
        <v>18</v>
      </c>
    </row>
    <row r="435" spans="1:5" s="21" customFormat="1" hidden="1" x14ac:dyDescent="0.25">
      <c r="A435" s="46">
        <v>2015</v>
      </c>
      <c r="B435" s="46">
        <v>7</v>
      </c>
      <c r="C435" s="48" t="s">
        <v>67</v>
      </c>
      <c r="D435" s="40">
        <v>285622</v>
      </c>
      <c r="E435" s="46" t="s">
        <v>34</v>
      </c>
    </row>
    <row r="436" spans="1:5" s="21" customFormat="1" hidden="1" x14ac:dyDescent="0.25">
      <c r="A436" s="46">
        <v>2015</v>
      </c>
      <c r="B436" s="46">
        <v>7</v>
      </c>
      <c r="C436" s="48" t="s">
        <v>67</v>
      </c>
      <c r="D436" s="40">
        <v>0</v>
      </c>
      <c r="E436" s="46" t="s">
        <v>35</v>
      </c>
    </row>
    <row r="437" spans="1:5" s="21" customFormat="1" hidden="1" x14ac:dyDescent="0.25">
      <c r="A437" s="46">
        <v>2015</v>
      </c>
      <c r="B437" s="46">
        <v>7</v>
      </c>
      <c r="C437" s="48" t="s">
        <v>80</v>
      </c>
      <c r="D437" s="40">
        <v>56815</v>
      </c>
      <c r="E437" s="46" t="s">
        <v>18</v>
      </c>
    </row>
    <row r="438" spans="1:5" s="21" customFormat="1" hidden="1" x14ac:dyDescent="0.25">
      <c r="A438" s="46">
        <v>2015</v>
      </c>
      <c r="B438" s="46">
        <v>7</v>
      </c>
      <c r="C438" s="48" t="s">
        <v>80</v>
      </c>
      <c r="D438" s="40">
        <v>56815</v>
      </c>
      <c r="E438" s="46" t="s">
        <v>34</v>
      </c>
    </row>
    <row r="439" spans="1:5" s="21" customFormat="1" hidden="1" x14ac:dyDescent="0.25">
      <c r="A439" s="46">
        <v>2015</v>
      </c>
      <c r="B439" s="46">
        <v>7</v>
      </c>
      <c r="C439" s="48" t="s">
        <v>80</v>
      </c>
      <c r="D439" s="40">
        <v>0</v>
      </c>
      <c r="E439" s="46" t="s">
        <v>35</v>
      </c>
    </row>
    <row r="440" spans="1:5" s="21" customFormat="1" hidden="1" x14ac:dyDescent="0.25">
      <c r="A440" s="46">
        <v>2015</v>
      </c>
      <c r="B440" s="46">
        <v>7</v>
      </c>
      <c r="C440" s="48" t="s">
        <v>57</v>
      </c>
      <c r="D440" s="53">
        <v>57294</v>
      </c>
      <c r="E440" s="46" t="s">
        <v>18</v>
      </c>
    </row>
    <row r="441" spans="1:5" s="21" customFormat="1" hidden="1" x14ac:dyDescent="0.25">
      <c r="A441" s="46">
        <v>2015</v>
      </c>
      <c r="B441" s="46">
        <v>7</v>
      </c>
      <c r="C441" s="48" t="s">
        <v>57</v>
      </c>
      <c r="D441" s="53">
        <v>57294</v>
      </c>
      <c r="E441" s="46" t="s">
        <v>34</v>
      </c>
    </row>
    <row r="442" spans="1:5" s="21" customFormat="1" hidden="1" x14ac:dyDescent="0.25">
      <c r="A442" s="46">
        <v>2015</v>
      </c>
      <c r="B442" s="46">
        <v>7</v>
      </c>
      <c r="C442" s="48" t="s">
        <v>57</v>
      </c>
      <c r="D442" s="40">
        <v>0</v>
      </c>
      <c r="E442" s="46" t="s">
        <v>35</v>
      </c>
    </row>
    <row r="443" spans="1:5" s="21" customFormat="1" hidden="1" x14ac:dyDescent="0.25">
      <c r="A443" s="46">
        <v>2015</v>
      </c>
      <c r="B443" s="46">
        <v>7</v>
      </c>
      <c r="C443" s="48" t="s">
        <v>68</v>
      </c>
      <c r="D443" s="40">
        <v>114109</v>
      </c>
      <c r="E443" s="46" t="s">
        <v>18</v>
      </c>
    </row>
    <row r="444" spans="1:5" s="21" customFormat="1" hidden="1" x14ac:dyDescent="0.25">
      <c r="A444" s="46">
        <v>2015</v>
      </c>
      <c r="B444" s="46">
        <v>7</v>
      </c>
      <c r="C444" s="48" t="s">
        <v>68</v>
      </c>
      <c r="D444" s="53">
        <v>114109</v>
      </c>
      <c r="E444" s="46" t="s">
        <v>34</v>
      </c>
    </row>
    <row r="445" spans="1:5" s="21" customFormat="1" hidden="1" x14ac:dyDescent="0.25">
      <c r="A445" s="46">
        <v>2015</v>
      </c>
      <c r="B445" s="46">
        <v>7</v>
      </c>
      <c r="C445" s="48" t="s">
        <v>68</v>
      </c>
      <c r="D445" s="40">
        <v>0</v>
      </c>
      <c r="E445" s="46" t="s">
        <v>35</v>
      </c>
    </row>
    <row r="446" spans="1:5" s="21" customFormat="1" hidden="1" x14ac:dyDescent="0.25">
      <c r="A446" s="46">
        <v>2015</v>
      </c>
      <c r="B446" s="46">
        <v>8</v>
      </c>
      <c r="C446" s="42" t="s">
        <v>13</v>
      </c>
      <c r="D446" s="40">
        <v>13835</v>
      </c>
      <c r="E446" s="46" t="s">
        <v>18</v>
      </c>
    </row>
    <row r="447" spans="1:5" s="21" customFormat="1" hidden="1" x14ac:dyDescent="0.25">
      <c r="A447" s="46">
        <v>2015</v>
      </c>
      <c r="B447" s="46">
        <v>8</v>
      </c>
      <c r="C447" s="42" t="s">
        <v>13</v>
      </c>
      <c r="D447" s="40">
        <v>13832</v>
      </c>
      <c r="E447" s="46" t="s">
        <v>34</v>
      </c>
    </row>
    <row r="448" spans="1:5" s="21" customFormat="1" hidden="1" x14ac:dyDescent="0.25">
      <c r="A448" s="46">
        <v>2015</v>
      </c>
      <c r="B448" s="46">
        <v>8</v>
      </c>
      <c r="C448" s="42" t="s">
        <v>13</v>
      </c>
      <c r="D448" s="40">
        <v>3</v>
      </c>
      <c r="E448" s="46" t="s">
        <v>35</v>
      </c>
    </row>
    <row r="449" spans="1:5" s="21" customFormat="1" hidden="1" x14ac:dyDescent="0.25">
      <c r="A449" s="46">
        <v>2015</v>
      </c>
      <c r="B449" s="46">
        <v>8</v>
      </c>
      <c r="C449" s="48" t="s">
        <v>83</v>
      </c>
      <c r="D449" s="40">
        <v>546</v>
      </c>
      <c r="E449" s="46" t="s">
        <v>18</v>
      </c>
    </row>
    <row r="450" spans="1:5" s="21" customFormat="1" hidden="1" x14ac:dyDescent="0.25">
      <c r="A450" s="46">
        <v>2015</v>
      </c>
      <c r="B450" s="46">
        <v>8</v>
      </c>
      <c r="C450" s="48" t="s">
        <v>83</v>
      </c>
      <c r="D450" s="40">
        <v>546</v>
      </c>
      <c r="E450" s="46" t="s">
        <v>34</v>
      </c>
    </row>
    <row r="451" spans="1:5" s="21" customFormat="1" hidden="1" x14ac:dyDescent="0.25">
      <c r="A451" s="46">
        <v>2015</v>
      </c>
      <c r="B451" s="46">
        <v>8</v>
      </c>
      <c r="C451" s="48" t="s">
        <v>83</v>
      </c>
      <c r="D451" s="40">
        <v>0</v>
      </c>
      <c r="E451" s="46" t="s">
        <v>35</v>
      </c>
    </row>
    <row r="452" spans="1:5" s="21" customFormat="1" hidden="1" x14ac:dyDescent="0.25">
      <c r="A452" s="46">
        <v>2015</v>
      </c>
      <c r="B452" s="46">
        <v>8</v>
      </c>
      <c r="C452" s="48" t="s">
        <v>36</v>
      </c>
      <c r="D452" s="40">
        <v>12661</v>
      </c>
      <c r="E452" s="46" t="s">
        <v>18</v>
      </c>
    </row>
    <row r="453" spans="1:5" s="21" customFormat="1" hidden="1" x14ac:dyDescent="0.25">
      <c r="A453" s="46">
        <v>2015</v>
      </c>
      <c r="B453" s="46">
        <v>8</v>
      </c>
      <c r="C453" s="48" t="s">
        <v>36</v>
      </c>
      <c r="D453" s="40">
        <v>12660</v>
      </c>
      <c r="E453" s="46" t="s">
        <v>34</v>
      </c>
    </row>
    <row r="454" spans="1:5" s="21" customFormat="1" hidden="1" x14ac:dyDescent="0.25">
      <c r="A454" s="46">
        <v>2015</v>
      </c>
      <c r="B454" s="46">
        <v>8</v>
      </c>
      <c r="C454" s="48" t="s">
        <v>36</v>
      </c>
      <c r="D454" s="40">
        <v>1</v>
      </c>
      <c r="E454" s="46" t="s">
        <v>35</v>
      </c>
    </row>
    <row r="455" spans="1:5" s="21" customFormat="1" hidden="1" x14ac:dyDescent="0.25">
      <c r="A455" s="46">
        <v>2015</v>
      </c>
      <c r="B455" s="46">
        <v>8</v>
      </c>
      <c r="C455" s="48" t="s">
        <v>4</v>
      </c>
      <c r="D455" s="40">
        <v>1973</v>
      </c>
      <c r="E455" s="46" t="s">
        <v>18</v>
      </c>
    </row>
    <row r="456" spans="1:5" s="21" customFormat="1" hidden="1" x14ac:dyDescent="0.25">
      <c r="A456" s="46">
        <v>2015</v>
      </c>
      <c r="B456" s="46">
        <v>8</v>
      </c>
      <c r="C456" s="48" t="s">
        <v>4</v>
      </c>
      <c r="D456" s="40">
        <v>1973</v>
      </c>
      <c r="E456" s="46" t="s">
        <v>34</v>
      </c>
    </row>
    <row r="457" spans="1:5" s="21" customFormat="1" hidden="1" x14ac:dyDescent="0.25">
      <c r="A457" s="46">
        <v>2015</v>
      </c>
      <c r="B457" s="46">
        <v>8</v>
      </c>
      <c r="C457" s="48" t="s">
        <v>4</v>
      </c>
      <c r="D457" s="40">
        <v>0</v>
      </c>
      <c r="E457" s="46" t="s">
        <v>35</v>
      </c>
    </row>
    <row r="458" spans="1:5" s="21" customFormat="1" hidden="1" x14ac:dyDescent="0.25">
      <c r="A458" s="46">
        <v>2015</v>
      </c>
      <c r="B458" s="46">
        <v>8</v>
      </c>
      <c r="C458" s="48" t="s">
        <v>66</v>
      </c>
      <c r="D458" s="40">
        <v>6934</v>
      </c>
      <c r="E458" s="46" t="s">
        <v>18</v>
      </c>
    </row>
    <row r="459" spans="1:5" s="21" customFormat="1" hidden="1" x14ac:dyDescent="0.25">
      <c r="A459" s="46">
        <v>2015</v>
      </c>
      <c r="B459" s="46">
        <v>8</v>
      </c>
      <c r="C459" s="48" t="s">
        <v>66</v>
      </c>
      <c r="D459" s="40">
        <v>6934</v>
      </c>
      <c r="E459" s="46" t="s">
        <v>34</v>
      </c>
    </row>
    <row r="460" spans="1:5" s="21" customFormat="1" hidden="1" x14ac:dyDescent="0.25">
      <c r="A460" s="46">
        <v>2015</v>
      </c>
      <c r="B460" s="46">
        <v>8</v>
      </c>
      <c r="C460" s="48" t="s">
        <v>66</v>
      </c>
      <c r="D460" s="40">
        <v>0</v>
      </c>
      <c r="E460" s="46" t="s">
        <v>35</v>
      </c>
    </row>
    <row r="461" spans="1:5" s="21" customFormat="1" hidden="1" x14ac:dyDescent="0.25">
      <c r="A461" s="46">
        <v>2015</v>
      </c>
      <c r="B461" s="46">
        <v>8</v>
      </c>
      <c r="C461" s="48" t="s">
        <v>84</v>
      </c>
      <c r="D461" s="40">
        <v>12901</v>
      </c>
      <c r="E461" s="46" t="s">
        <v>18</v>
      </c>
    </row>
    <row r="462" spans="1:5" s="21" customFormat="1" hidden="1" x14ac:dyDescent="0.25">
      <c r="A462" s="46">
        <v>2015</v>
      </c>
      <c r="B462" s="46">
        <v>8</v>
      </c>
      <c r="C462" s="48" t="s">
        <v>84</v>
      </c>
      <c r="D462" s="40">
        <v>12901</v>
      </c>
      <c r="E462" s="46" t="s">
        <v>34</v>
      </c>
    </row>
    <row r="463" spans="1:5" s="21" customFormat="1" hidden="1" x14ac:dyDescent="0.25">
      <c r="A463" s="46">
        <v>2015</v>
      </c>
      <c r="B463" s="46">
        <v>8</v>
      </c>
      <c r="C463" s="48" t="s">
        <v>84</v>
      </c>
      <c r="D463" s="40">
        <v>0</v>
      </c>
      <c r="E463" s="46" t="s">
        <v>35</v>
      </c>
    </row>
    <row r="464" spans="1:5" s="21" customFormat="1" hidden="1" x14ac:dyDescent="0.25">
      <c r="A464" s="46">
        <v>2015</v>
      </c>
      <c r="B464" s="46">
        <v>8</v>
      </c>
      <c r="C464" s="48" t="s">
        <v>76</v>
      </c>
      <c r="D464" s="40">
        <v>18607</v>
      </c>
      <c r="E464" s="46" t="s">
        <v>18</v>
      </c>
    </row>
    <row r="465" spans="1:5" s="21" customFormat="1" hidden="1" x14ac:dyDescent="0.25">
      <c r="A465" s="46">
        <v>2015</v>
      </c>
      <c r="B465" s="46">
        <v>8</v>
      </c>
      <c r="C465" s="48" t="s">
        <v>76</v>
      </c>
      <c r="D465" s="40">
        <v>18607</v>
      </c>
      <c r="E465" s="46" t="s">
        <v>34</v>
      </c>
    </row>
    <row r="466" spans="1:5" s="21" customFormat="1" hidden="1" x14ac:dyDescent="0.25">
      <c r="A466" s="46">
        <v>2015</v>
      </c>
      <c r="B466" s="46">
        <v>8</v>
      </c>
      <c r="C466" s="48" t="s">
        <v>76</v>
      </c>
      <c r="D466" s="40">
        <v>0</v>
      </c>
      <c r="E466" s="46" t="s">
        <v>35</v>
      </c>
    </row>
    <row r="467" spans="1:5" s="21" customFormat="1" hidden="1" x14ac:dyDescent="0.25">
      <c r="A467" s="46">
        <v>2015</v>
      </c>
      <c r="B467" s="46">
        <v>8</v>
      </c>
      <c r="C467" s="48" t="s">
        <v>16</v>
      </c>
      <c r="D467" s="40">
        <v>264324</v>
      </c>
      <c r="E467" s="46" t="s">
        <v>18</v>
      </c>
    </row>
    <row r="468" spans="1:5" s="21" customFormat="1" hidden="1" x14ac:dyDescent="0.25">
      <c r="A468" s="46">
        <v>2015</v>
      </c>
      <c r="B468" s="46">
        <v>8</v>
      </c>
      <c r="C468" s="48" t="s">
        <v>16</v>
      </c>
      <c r="D468" s="40">
        <v>264322</v>
      </c>
      <c r="E468" s="46" t="s">
        <v>34</v>
      </c>
    </row>
    <row r="469" spans="1:5" s="21" customFormat="1" hidden="1" x14ac:dyDescent="0.25">
      <c r="A469" s="46">
        <v>2015</v>
      </c>
      <c r="B469" s="46">
        <v>8</v>
      </c>
      <c r="C469" s="48" t="s">
        <v>16</v>
      </c>
      <c r="D469" s="40">
        <v>2</v>
      </c>
      <c r="E469" s="46" t="s">
        <v>35</v>
      </c>
    </row>
    <row r="470" spans="1:5" s="21" customFormat="1" hidden="1" x14ac:dyDescent="0.25">
      <c r="A470" s="46">
        <v>2015</v>
      </c>
      <c r="B470" s="46">
        <v>8</v>
      </c>
      <c r="C470" s="48" t="s">
        <v>67</v>
      </c>
      <c r="D470" s="40">
        <v>282931</v>
      </c>
      <c r="E470" s="46" t="s">
        <v>18</v>
      </c>
    </row>
    <row r="471" spans="1:5" s="21" customFormat="1" hidden="1" x14ac:dyDescent="0.25">
      <c r="A471" s="46">
        <v>2015</v>
      </c>
      <c r="B471" s="46">
        <v>8</v>
      </c>
      <c r="C471" s="48" t="s">
        <v>67</v>
      </c>
      <c r="D471" s="40">
        <v>282929</v>
      </c>
      <c r="E471" s="46" t="s">
        <v>34</v>
      </c>
    </row>
    <row r="472" spans="1:5" s="21" customFormat="1" hidden="1" x14ac:dyDescent="0.25">
      <c r="A472" s="46">
        <v>2015</v>
      </c>
      <c r="B472" s="46">
        <v>8</v>
      </c>
      <c r="C472" s="48" t="s">
        <v>67</v>
      </c>
      <c r="D472" s="40">
        <v>2</v>
      </c>
      <c r="E472" s="46" t="s">
        <v>35</v>
      </c>
    </row>
    <row r="473" spans="1:5" s="21" customFormat="1" hidden="1" x14ac:dyDescent="0.25">
      <c r="A473" s="46">
        <v>2015</v>
      </c>
      <c r="B473" s="46">
        <v>8</v>
      </c>
      <c r="C473" s="48" t="s">
        <v>80</v>
      </c>
      <c r="D473" s="40">
        <v>58072</v>
      </c>
      <c r="E473" s="46" t="s">
        <v>18</v>
      </c>
    </row>
    <row r="474" spans="1:5" s="21" customFormat="1" hidden="1" x14ac:dyDescent="0.25">
      <c r="A474" s="46">
        <v>2015</v>
      </c>
      <c r="B474" s="46">
        <v>8</v>
      </c>
      <c r="C474" s="48" t="s">
        <v>80</v>
      </c>
      <c r="D474" s="40">
        <v>58072</v>
      </c>
      <c r="E474" s="46" t="s">
        <v>34</v>
      </c>
    </row>
    <row r="475" spans="1:5" s="21" customFormat="1" hidden="1" x14ac:dyDescent="0.25">
      <c r="A475" s="46">
        <v>2015</v>
      </c>
      <c r="B475" s="46">
        <v>8</v>
      </c>
      <c r="C475" s="48" t="s">
        <v>80</v>
      </c>
      <c r="D475" s="40">
        <v>0</v>
      </c>
      <c r="E475" s="46" t="s">
        <v>35</v>
      </c>
    </row>
    <row r="476" spans="1:5" s="21" customFormat="1" hidden="1" x14ac:dyDescent="0.25">
      <c r="A476" s="46">
        <v>2015</v>
      </c>
      <c r="B476" s="46">
        <v>8</v>
      </c>
      <c r="C476" s="48" t="s">
        <v>57</v>
      </c>
      <c r="D476" s="53">
        <v>56004</v>
      </c>
      <c r="E476" s="46" t="s">
        <v>18</v>
      </c>
    </row>
    <row r="477" spans="1:5" s="21" customFormat="1" hidden="1" x14ac:dyDescent="0.25">
      <c r="A477" s="46">
        <v>2015</v>
      </c>
      <c r="B477" s="46">
        <v>8</v>
      </c>
      <c r="C477" s="48" t="s">
        <v>57</v>
      </c>
      <c r="D477" s="53">
        <v>56004</v>
      </c>
      <c r="E477" s="46" t="s">
        <v>34</v>
      </c>
    </row>
    <row r="478" spans="1:5" s="21" customFormat="1" hidden="1" x14ac:dyDescent="0.25">
      <c r="A478" s="46">
        <v>2015</v>
      </c>
      <c r="B478" s="46">
        <v>8</v>
      </c>
      <c r="C478" s="48" t="s">
        <v>57</v>
      </c>
      <c r="D478" s="40">
        <v>0</v>
      </c>
      <c r="E478" s="46" t="s">
        <v>35</v>
      </c>
    </row>
    <row r="479" spans="1:5" s="21" customFormat="1" hidden="1" x14ac:dyDescent="0.25">
      <c r="A479" s="46">
        <v>2015</v>
      </c>
      <c r="B479" s="46">
        <v>8</v>
      </c>
      <c r="C479" s="48" t="s">
        <v>68</v>
      </c>
      <c r="D479" s="40">
        <v>114076</v>
      </c>
      <c r="E479" s="46" t="s">
        <v>18</v>
      </c>
    </row>
    <row r="480" spans="1:5" s="21" customFormat="1" hidden="1" x14ac:dyDescent="0.25">
      <c r="A480" s="46">
        <v>2015</v>
      </c>
      <c r="B480" s="46">
        <v>8</v>
      </c>
      <c r="C480" s="48" t="s">
        <v>68</v>
      </c>
      <c r="D480" s="53">
        <v>114076</v>
      </c>
      <c r="E480" s="46" t="s">
        <v>34</v>
      </c>
    </row>
    <row r="481" spans="1:5" s="21" customFormat="1" hidden="1" x14ac:dyDescent="0.25">
      <c r="A481" s="46">
        <v>2015</v>
      </c>
      <c r="B481" s="46">
        <v>8</v>
      </c>
      <c r="C481" s="48" t="s">
        <v>68</v>
      </c>
      <c r="D481" s="40">
        <v>0</v>
      </c>
      <c r="E481" s="46" t="s">
        <v>35</v>
      </c>
    </row>
    <row r="482" spans="1:5" s="21" customFormat="1" hidden="1" x14ac:dyDescent="0.25">
      <c r="A482" s="46">
        <v>2015</v>
      </c>
      <c r="B482" s="46">
        <v>9</v>
      </c>
      <c r="C482" s="42" t="s">
        <v>13</v>
      </c>
      <c r="D482" s="40">
        <v>12675</v>
      </c>
      <c r="E482" s="46" t="s">
        <v>18</v>
      </c>
    </row>
    <row r="483" spans="1:5" s="21" customFormat="1" hidden="1" x14ac:dyDescent="0.25">
      <c r="A483" s="46">
        <v>2015</v>
      </c>
      <c r="B483" s="46">
        <v>9</v>
      </c>
      <c r="C483" s="42" t="s">
        <v>13</v>
      </c>
      <c r="D483" s="40">
        <v>12670</v>
      </c>
      <c r="E483" s="46" t="s">
        <v>34</v>
      </c>
    </row>
    <row r="484" spans="1:5" s="21" customFormat="1" hidden="1" x14ac:dyDescent="0.25">
      <c r="A484" s="46">
        <v>2015</v>
      </c>
      <c r="B484" s="46">
        <v>9</v>
      </c>
      <c r="C484" s="42" t="s">
        <v>13</v>
      </c>
      <c r="D484" s="40">
        <v>5</v>
      </c>
      <c r="E484" s="46" t="s">
        <v>35</v>
      </c>
    </row>
    <row r="485" spans="1:5" s="21" customFormat="1" hidden="1" x14ac:dyDescent="0.25">
      <c r="A485" s="46">
        <v>2015</v>
      </c>
      <c r="B485" s="46">
        <v>9</v>
      </c>
      <c r="C485" s="48" t="s">
        <v>83</v>
      </c>
      <c r="D485" s="40">
        <v>927</v>
      </c>
      <c r="E485" s="46" t="s">
        <v>18</v>
      </c>
    </row>
    <row r="486" spans="1:5" s="21" customFormat="1" hidden="1" x14ac:dyDescent="0.25">
      <c r="A486" s="46">
        <v>2015</v>
      </c>
      <c r="B486" s="46">
        <v>9</v>
      </c>
      <c r="C486" s="48" t="s">
        <v>83</v>
      </c>
      <c r="D486" s="40">
        <v>926</v>
      </c>
      <c r="E486" s="46" t="s">
        <v>34</v>
      </c>
    </row>
    <row r="487" spans="1:5" s="21" customFormat="1" hidden="1" x14ac:dyDescent="0.25">
      <c r="A487" s="46">
        <v>2015</v>
      </c>
      <c r="B487" s="46">
        <v>9</v>
      </c>
      <c r="C487" s="48" t="s">
        <v>83</v>
      </c>
      <c r="D487" s="40">
        <v>1</v>
      </c>
      <c r="E487" s="46" t="s">
        <v>35</v>
      </c>
    </row>
    <row r="488" spans="1:5" s="21" customFormat="1" hidden="1" x14ac:dyDescent="0.25">
      <c r="A488" s="46">
        <v>2015</v>
      </c>
      <c r="B488" s="46">
        <v>9</v>
      </c>
      <c r="C488" s="48" t="s">
        <v>36</v>
      </c>
      <c r="D488" s="40">
        <v>13560</v>
      </c>
      <c r="E488" s="46" t="s">
        <v>18</v>
      </c>
    </row>
    <row r="489" spans="1:5" s="21" customFormat="1" hidden="1" x14ac:dyDescent="0.25">
      <c r="A489" s="46">
        <v>2015</v>
      </c>
      <c r="B489" s="46">
        <v>9</v>
      </c>
      <c r="C489" s="48" t="s">
        <v>36</v>
      </c>
      <c r="D489" s="40">
        <v>13557</v>
      </c>
      <c r="E489" s="46" t="s">
        <v>34</v>
      </c>
    </row>
    <row r="490" spans="1:5" s="21" customFormat="1" hidden="1" x14ac:dyDescent="0.25">
      <c r="A490" s="46">
        <v>2015</v>
      </c>
      <c r="B490" s="46">
        <v>9</v>
      </c>
      <c r="C490" s="48" t="s">
        <v>36</v>
      </c>
      <c r="D490" s="40">
        <v>3</v>
      </c>
      <c r="E490" s="46" t="s">
        <v>35</v>
      </c>
    </row>
    <row r="491" spans="1:5" s="21" customFormat="1" hidden="1" x14ac:dyDescent="0.25">
      <c r="A491" s="46">
        <v>2015</v>
      </c>
      <c r="B491" s="46">
        <v>9</v>
      </c>
      <c r="C491" s="48" t="s">
        <v>4</v>
      </c>
      <c r="D491" s="40">
        <v>1612</v>
      </c>
      <c r="E491" s="46" t="s">
        <v>18</v>
      </c>
    </row>
    <row r="492" spans="1:5" s="21" customFormat="1" hidden="1" x14ac:dyDescent="0.25">
      <c r="A492" s="46">
        <v>2015</v>
      </c>
      <c r="B492" s="46">
        <v>9</v>
      </c>
      <c r="C492" s="48" t="s">
        <v>4</v>
      </c>
      <c r="D492" s="40">
        <v>1612</v>
      </c>
      <c r="E492" s="46" t="s">
        <v>34</v>
      </c>
    </row>
    <row r="493" spans="1:5" s="21" customFormat="1" hidden="1" x14ac:dyDescent="0.25">
      <c r="A493" s="46">
        <v>2015</v>
      </c>
      <c r="B493" s="46">
        <v>9</v>
      </c>
      <c r="C493" s="48" t="s">
        <v>4</v>
      </c>
      <c r="D493" s="40">
        <v>0</v>
      </c>
      <c r="E493" s="46" t="s">
        <v>35</v>
      </c>
    </row>
    <row r="494" spans="1:5" s="21" customFormat="1" hidden="1" x14ac:dyDescent="0.25">
      <c r="A494" s="46">
        <v>2015</v>
      </c>
      <c r="B494" s="46">
        <v>9</v>
      </c>
      <c r="C494" s="48" t="s">
        <v>66</v>
      </c>
      <c r="D494" s="40">
        <v>8003</v>
      </c>
      <c r="E494" s="46" t="s">
        <v>18</v>
      </c>
    </row>
    <row r="495" spans="1:5" s="21" customFormat="1" hidden="1" x14ac:dyDescent="0.25">
      <c r="A495" s="46">
        <v>2015</v>
      </c>
      <c r="B495" s="46">
        <v>9</v>
      </c>
      <c r="C495" s="48" t="s">
        <v>66</v>
      </c>
      <c r="D495" s="40">
        <v>8003</v>
      </c>
      <c r="E495" s="46" t="s">
        <v>34</v>
      </c>
    </row>
    <row r="496" spans="1:5" s="21" customFormat="1" hidden="1" x14ac:dyDescent="0.25">
      <c r="A496" s="46">
        <v>2015</v>
      </c>
      <c r="B496" s="46">
        <v>9</v>
      </c>
      <c r="C496" s="48" t="s">
        <v>66</v>
      </c>
      <c r="D496" s="40">
        <v>0</v>
      </c>
      <c r="E496" s="46" t="s">
        <v>35</v>
      </c>
    </row>
    <row r="497" spans="1:5" s="21" customFormat="1" hidden="1" x14ac:dyDescent="0.25">
      <c r="A497" s="46">
        <v>2015</v>
      </c>
      <c r="B497" s="46">
        <v>9</v>
      </c>
      <c r="C497" s="48" t="s">
        <v>84</v>
      </c>
      <c r="D497" s="40">
        <v>13645</v>
      </c>
      <c r="E497" s="46" t="s">
        <v>18</v>
      </c>
    </row>
    <row r="498" spans="1:5" s="21" customFormat="1" hidden="1" x14ac:dyDescent="0.25">
      <c r="A498" s="46">
        <v>2015</v>
      </c>
      <c r="B498" s="46">
        <v>9</v>
      </c>
      <c r="C498" s="48" t="s">
        <v>84</v>
      </c>
      <c r="D498" s="40">
        <v>13643</v>
      </c>
      <c r="E498" s="46" t="s">
        <v>34</v>
      </c>
    </row>
    <row r="499" spans="1:5" s="21" customFormat="1" hidden="1" x14ac:dyDescent="0.25">
      <c r="A499" s="46">
        <v>2015</v>
      </c>
      <c r="B499" s="46">
        <v>9</v>
      </c>
      <c r="C499" s="48" t="s">
        <v>84</v>
      </c>
      <c r="D499" s="40">
        <v>2</v>
      </c>
      <c r="E499" s="46" t="s">
        <v>35</v>
      </c>
    </row>
    <row r="500" spans="1:5" s="21" customFormat="1" hidden="1" x14ac:dyDescent="0.25">
      <c r="A500" s="46">
        <v>2015</v>
      </c>
      <c r="B500" s="46">
        <v>9</v>
      </c>
      <c r="C500" s="48" t="s">
        <v>76</v>
      </c>
      <c r="D500" s="40">
        <v>18649</v>
      </c>
      <c r="E500" s="46" t="s">
        <v>18</v>
      </c>
    </row>
    <row r="501" spans="1:5" s="21" customFormat="1" hidden="1" x14ac:dyDescent="0.25">
      <c r="A501" s="46">
        <v>2015</v>
      </c>
      <c r="B501" s="46">
        <v>9</v>
      </c>
      <c r="C501" s="48" t="s">
        <v>76</v>
      </c>
      <c r="D501" s="40">
        <v>18649</v>
      </c>
      <c r="E501" s="46" t="s">
        <v>34</v>
      </c>
    </row>
    <row r="502" spans="1:5" s="21" customFormat="1" hidden="1" x14ac:dyDescent="0.25">
      <c r="A502" s="46">
        <v>2015</v>
      </c>
      <c r="B502" s="46">
        <v>9</v>
      </c>
      <c r="C502" s="48" t="s">
        <v>76</v>
      </c>
      <c r="D502" s="40">
        <v>0</v>
      </c>
      <c r="E502" s="46" t="s">
        <v>35</v>
      </c>
    </row>
    <row r="503" spans="1:5" s="21" customFormat="1" hidden="1" x14ac:dyDescent="0.25">
      <c r="A503" s="46">
        <v>2015</v>
      </c>
      <c r="B503" s="46">
        <v>9</v>
      </c>
      <c r="C503" s="48" t="s">
        <v>16</v>
      </c>
      <c r="D503" s="40">
        <v>261359</v>
      </c>
      <c r="E503" s="46" t="s">
        <v>18</v>
      </c>
    </row>
    <row r="504" spans="1:5" s="21" customFormat="1" hidden="1" x14ac:dyDescent="0.25">
      <c r="A504" s="46">
        <v>2015</v>
      </c>
      <c r="B504" s="46">
        <v>9</v>
      </c>
      <c r="C504" s="48" t="s">
        <v>16</v>
      </c>
      <c r="D504" s="40">
        <v>261353</v>
      </c>
      <c r="E504" s="46" t="s">
        <v>34</v>
      </c>
    </row>
    <row r="505" spans="1:5" s="21" customFormat="1" hidden="1" x14ac:dyDescent="0.25">
      <c r="A505" s="46">
        <v>2015</v>
      </c>
      <c r="B505" s="46">
        <v>9</v>
      </c>
      <c r="C505" s="48" t="s">
        <v>16</v>
      </c>
      <c r="D505" s="40">
        <v>6</v>
      </c>
      <c r="E505" s="46" t="s">
        <v>35</v>
      </c>
    </row>
    <row r="506" spans="1:5" s="21" customFormat="1" hidden="1" x14ac:dyDescent="0.25">
      <c r="A506" s="46">
        <v>2015</v>
      </c>
      <c r="B506" s="46">
        <v>9</v>
      </c>
      <c r="C506" s="48" t="s">
        <v>67</v>
      </c>
      <c r="D506" s="40">
        <v>280008</v>
      </c>
      <c r="E506" s="46" t="s">
        <v>18</v>
      </c>
    </row>
    <row r="507" spans="1:5" s="21" customFormat="1" hidden="1" x14ac:dyDescent="0.25">
      <c r="A507" s="46">
        <v>2015</v>
      </c>
      <c r="B507" s="46">
        <v>9</v>
      </c>
      <c r="C507" s="48" t="s">
        <v>67</v>
      </c>
      <c r="D507" s="40">
        <v>280002</v>
      </c>
      <c r="E507" s="46" t="s">
        <v>34</v>
      </c>
    </row>
    <row r="508" spans="1:5" s="21" customFormat="1" hidden="1" x14ac:dyDescent="0.25">
      <c r="A508" s="46">
        <v>2015</v>
      </c>
      <c r="B508" s="46">
        <v>9</v>
      </c>
      <c r="C508" s="48" t="s">
        <v>67</v>
      </c>
      <c r="D508" s="40">
        <v>6</v>
      </c>
      <c r="E508" s="46" t="s">
        <v>35</v>
      </c>
    </row>
    <row r="509" spans="1:5" s="21" customFormat="1" hidden="1" x14ac:dyDescent="0.25">
      <c r="A509" s="46">
        <v>2015</v>
      </c>
      <c r="B509" s="46">
        <v>9</v>
      </c>
      <c r="C509" s="48" t="s">
        <v>80</v>
      </c>
      <c r="D509" s="40">
        <v>59211</v>
      </c>
      <c r="E509" s="46" t="s">
        <v>18</v>
      </c>
    </row>
    <row r="510" spans="1:5" s="21" customFormat="1" hidden="1" x14ac:dyDescent="0.25">
      <c r="A510" s="46">
        <v>2015</v>
      </c>
      <c r="B510" s="46">
        <v>9</v>
      </c>
      <c r="C510" s="48" t="s">
        <v>80</v>
      </c>
      <c r="D510" s="40">
        <v>59211</v>
      </c>
      <c r="E510" s="46" t="s">
        <v>34</v>
      </c>
    </row>
    <row r="511" spans="1:5" s="21" customFormat="1" hidden="1" x14ac:dyDescent="0.25">
      <c r="A511" s="46">
        <v>2015</v>
      </c>
      <c r="B511" s="46">
        <v>9</v>
      </c>
      <c r="C511" s="48" t="s">
        <v>80</v>
      </c>
      <c r="D511" s="40">
        <v>0</v>
      </c>
      <c r="E511" s="46" t="s">
        <v>35</v>
      </c>
    </row>
    <row r="512" spans="1:5" s="21" customFormat="1" hidden="1" x14ac:dyDescent="0.25">
      <c r="A512" s="46">
        <v>2015</v>
      </c>
      <c r="B512" s="46">
        <v>9</v>
      </c>
      <c r="C512" s="48" t="s">
        <v>57</v>
      </c>
      <c r="D512" s="54">
        <v>47719</v>
      </c>
      <c r="E512" s="46" t="s">
        <v>18</v>
      </c>
    </row>
    <row r="513" spans="1:5" s="21" customFormat="1" hidden="1" x14ac:dyDescent="0.25">
      <c r="A513" s="46">
        <v>2015</v>
      </c>
      <c r="B513" s="46">
        <v>9</v>
      </c>
      <c r="C513" s="48" t="s">
        <v>57</v>
      </c>
      <c r="D513" s="54">
        <v>47719</v>
      </c>
      <c r="E513" s="46" t="s">
        <v>34</v>
      </c>
    </row>
    <row r="514" spans="1:5" s="21" customFormat="1" hidden="1" x14ac:dyDescent="0.25">
      <c r="A514" s="46">
        <v>2015</v>
      </c>
      <c r="B514" s="46">
        <v>9</v>
      </c>
      <c r="C514" s="48" t="s">
        <v>57</v>
      </c>
      <c r="D514" s="40">
        <v>0</v>
      </c>
      <c r="E514" s="46" t="s">
        <v>35</v>
      </c>
    </row>
    <row r="515" spans="1:5" s="21" customFormat="1" hidden="1" x14ac:dyDescent="0.25">
      <c r="A515" s="46">
        <v>2015</v>
      </c>
      <c r="B515" s="46">
        <v>9</v>
      </c>
      <c r="C515" s="48" t="s">
        <v>68</v>
      </c>
      <c r="D515" s="40">
        <v>106930</v>
      </c>
      <c r="E515" s="46" t="s">
        <v>18</v>
      </c>
    </row>
    <row r="516" spans="1:5" s="21" customFormat="1" hidden="1" x14ac:dyDescent="0.25">
      <c r="A516" s="46">
        <v>2015</v>
      </c>
      <c r="B516" s="46">
        <v>9</v>
      </c>
      <c r="C516" s="48" t="s">
        <v>68</v>
      </c>
      <c r="D516" s="54">
        <v>106930</v>
      </c>
      <c r="E516" s="46" t="s">
        <v>34</v>
      </c>
    </row>
    <row r="517" spans="1:5" s="21" customFormat="1" hidden="1" x14ac:dyDescent="0.25">
      <c r="A517" s="46">
        <v>2015</v>
      </c>
      <c r="B517" s="46">
        <v>9</v>
      </c>
      <c r="C517" s="48" t="s">
        <v>68</v>
      </c>
      <c r="D517" s="40">
        <v>0</v>
      </c>
      <c r="E517" s="46" t="s">
        <v>35</v>
      </c>
    </row>
    <row r="518" spans="1:5" s="21" customFormat="1" hidden="1" x14ac:dyDescent="0.25">
      <c r="A518" s="46">
        <v>2015</v>
      </c>
      <c r="B518" s="46">
        <v>10</v>
      </c>
      <c r="C518" s="42" t="s">
        <v>13</v>
      </c>
      <c r="D518" s="40">
        <v>11020</v>
      </c>
      <c r="E518" s="46" t="s">
        <v>18</v>
      </c>
    </row>
    <row r="519" spans="1:5" s="21" customFormat="1" hidden="1" x14ac:dyDescent="0.25">
      <c r="A519" s="46">
        <v>2015</v>
      </c>
      <c r="B519" s="46">
        <v>10</v>
      </c>
      <c r="C519" s="42" t="s">
        <v>13</v>
      </c>
      <c r="D519" s="40">
        <v>11018</v>
      </c>
      <c r="E519" s="46" t="s">
        <v>34</v>
      </c>
    </row>
    <row r="520" spans="1:5" s="21" customFormat="1" hidden="1" x14ac:dyDescent="0.25">
      <c r="A520" s="46">
        <v>2015</v>
      </c>
      <c r="B520" s="46">
        <v>10</v>
      </c>
      <c r="C520" s="42" t="s">
        <v>13</v>
      </c>
      <c r="D520" s="40">
        <v>2</v>
      </c>
      <c r="E520" s="46" t="s">
        <v>35</v>
      </c>
    </row>
    <row r="521" spans="1:5" s="21" customFormat="1" hidden="1" x14ac:dyDescent="0.25">
      <c r="A521" s="46">
        <v>2015</v>
      </c>
      <c r="B521" s="46">
        <v>10</v>
      </c>
      <c r="C521" s="48" t="s">
        <v>83</v>
      </c>
      <c r="D521" s="40">
        <v>411</v>
      </c>
      <c r="E521" s="46" t="s">
        <v>18</v>
      </c>
    </row>
    <row r="522" spans="1:5" s="21" customFormat="1" hidden="1" x14ac:dyDescent="0.25">
      <c r="A522" s="46">
        <v>2015</v>
      </c>
      <c r="B522" s="46">
        <v>10</v>
      </c>
      <c r="C522" s="48" t="s">
        <v>83</v>
      </c>
      <c r="D522" s="40">
        <v>411</v>
      </c>
      <c r="E522" s="46" t="s">
        <v>34</v>
      </c>
    </row>
    <row r="523" spans="1:5" s="21" customFormat="1" hidden="1" x14ac:dyDescent="0.25">
      <c r="A523" s="46">
        <v>2015</v>
      </c>
      <c r="B523" s="46">
        <v>10</v>
      </c>
      <c r="C523" s="48" t="s">
        <v>83</v>
      </c>
      <c r="D523" s="40">
        <v>0</v>
      </c>
      <c r="E523" s="46" t="s">
        <v>35</v>
      </c>
    </row>
    <row r="524" spans="1:5" s="21" customFormat="1" hidden="1" x14ac:dyDescent="0.25">
      <c r="A524" s="46">
        <v>2015</v>
      </c>
      <c r="B524" s="46">
        <v>10</v>
      </c>
      <c r="C524" s="48" t="s">
        <v>36</v>
      </c>
      <c r="D524" s="40">
        <v>13387</v>
      </c>
      <c r="E524" s="46" t="s">
        <v>18</v>
      </c>
    </row>
    <row r="525" spans="1:5" s="21" customFormat="1" hidden="1" x14ac:dyDescent="0.25">
      <c r="A525" s="46">
        <v>2015</v>
      </c>
      <c r="B525" s="46">
        <v>10</v>
      </c>
      <c r="C525" s="48" t="s">
        <v>36</v>
      </c>
      <c r="D525" s="40">
        <v>13385</v>
      </c>
      <c r="E525" s="46" t="s">
        <v>34</v>
      </c>
    </row>
    <row r="526" spans="1:5" s="21" customFormat="1" hidden="1" x14ac:dyDescent="0.25">
      <c r="A526" s="46">
        <v>2015</v>
      </c>
      <c r="B526" s="46">
        <v>10</v>
      </c>
      <c r="C526" s="48" t="s">
        <v>36</v>
      </c>
      <c r="D526" s="40">
        <v>2</v>
      </c>
      <c r="E526" s="46" t="s">
        <v>35</v>
      </c>
    </row>
    <row r="527" spans="1:5" s="21" customFormat="1" hidden="1" x14ac:dyDescent="0.25">
      <c r="A527" s="46">
        <v>2015</v>
      </c>
      <c r="B527" s="46">
        <v>10</v>
      </c>
      <c r="C527" s="48" t="s">
        <v>4</v>
      </c>
      <c r="D527" s="40">
        <v>1589</v>
      </c>
      <c r="E527" s="46" t="s">
        <v>18</v>
      </c>
    </row>
    <row r="528" spans="1:5" s="21" customFormat="1" hidden="1" x14ac:dyDescent="0.25">
      <c r="A528" s="46">
        <v>2015</v>
      </c>
      <c r="B528" s="46">
        <v>10</v>
      </c>
      <c r="C528" s="48" t="s">
        <v>4</v>
      </c>
      <c r="D528" s="40">
        <v>1589</v>
      </c>
      <c r="E528" s="46" t="s">
        <v>34</v>
      </c>
    </row>
    <row r="529" spans="1:5" s="21" customFormat="1" hidden="1" x14ac:dyDescent="0.25">
      <c r="A529" s="46">
        <v>2015</v>
      </c>
      <c r="B529" s="46">
        <v>10</v>
      </c>
      <c r="C529" s="48" t="s">
        <v>4</v>
      </c>
      <c r="D529" s="40">
        <v>0</v>
      </c>
      <c r="E529" s="46" t="s">
        <v>35</v>
      </c>
    </row>
    <row r="530" spans="1:5" s="21" customFormat="1" hidden="1" x14ac:dyDescent="0.25">
      <c r="A530" s="46">
        <v>2015</v>
      </c>
      <c r="B530" s="46">
        <v>10</v>
      </c>
      <c r="C530" s="48" t="s">
        <v>66</v>
      </c>
      <c r="D530" s="40">
        <v>5804</v>
      </c>
      <c r="E530" s="46" t="s">
        <v>18</v>
      </c>
    </row>
    <row r="531" spans="1:5" s="21" customFormat="1" hidden="1" x14ac:dyDescent="0.25">
      <c r="A531" s="46">
        <v>2015</v>
      </c>
      <c r="B531" s="46">
        <v>10</v>
      </c>
      <c r="C531" s="48" t="s">
        <v>66</v>
      </c>
      <c r="D531" s="40">
        <v>5804</v>
      </c>
      <c r="E531" s="46" t="s">
        <v>34</v>
      </c>
    </row>
    <row r="532" spans="1:5" s="21" customFormat="1" hidden="1" x14ac:dyDescent="0.25">
      <c r="A532" s="46">
        <v>2015</v>
      </c>
      <c r="B532" s="46">
        <v>10</v>
      </c>
      <c r="C532" s="48" t="s">
        <v>66</v>
      </c>
      <c r="D532" s="40">
        <v>0</v>
      </c>
      <c r="E532" s="46" t="s">
        <v>35</v>
      </c>
    </row>
    <row r="533" spans="1:5" s="21" customFormat="1" hidden="1" x14ac:dyDescent="0.25">
      <c r="A533" s="46">
        <v>2015</v>
      </c>
      <c r="B533" s="46">
        <v>10</v>
      </c>
      <c r="C533" s="48" t="s">
        <v>84</v>
      </c>
      <c r="D533" s="40">
        <v>11330</v>
      </c>
      <c r="E533" s="46" t="s">
        <v>18</v>
      </c>
    </row>
    <row r="534" spans="1:5" s="21" customFormat="1" hidden="1" x14ac:dyDescent="0.25">
      <c r="A534" s="46">
        <v>2015</v>
      </c>
      <c r="B534" s="46">
        <v>10</v>
      </c>
      <c r="C534" s="48" t="s">
        <v>84</v>
      </c>
      <c r="D534" s="40">
        <v>11330</v>
      </c>
      <c r="E534" s="46" t="s">
        <v>34</v>
      </c>
    </row>
    <row r="535" spans="1:5" s="21" customFormat="1" hidden="1" x14ac:dyDescent="0.25">
      <c r="A535" s="46">
        <v>2015</v>
      </c>
      <c r="B535" s="46">
        <v>10</v>
      </c>
      <c r="C535" s="48" t="s">
        <v>84</v>
      </c>
      <c r="D535" s="40">
        <v>0</v>
      </c>
      <c r="E535" s="46" t="s">
        <v>35</v>
      </c>
    </row>
    <row r="536" spans="1:5" s="21" customFormat="1" hidden="1" x14ac:dyDescent="0.25">
      <c r="A536" s="46">
        <v>2015</v>
      </c>
      <c r="B536" s="46">
        <v>10</v>
      </c>
      <c r="C536" s="48" t="s">
        <v>76</v>
      </c>
      <c r="D536" s="40">
        <v>18657</v>
      </c>
      <c r="E536" s="46" t="s">
        <v>18</v>
      </c>
    </row>
    <row r="537" spans="1:5" s="21" customFormat="1" hidden="1" x14ac:dyDescent="0.25">
      <c r="A537" s="46">
        <v>2015</v>
      </c>
      <c r="B537" s="46">
        <v>10</v>
      </c>
      <c r="C537" s="48" t="s">
        <v>76</v>
      </c>
      <c r="D537" s="40">
        <v>18657</v>
      </c>
      <c r="E537" s="46" t="s">
        <v>34</v>
      </c>
    </row>
    <row r="538" spans="1:5" s="21" customFormat="1" hidden="1" x14ac:dyDescent="0.25">
      <c r="A538" s="46">
        <v>2015</v>
      </c>
      <c r="B538" s="46">
        <v>10</v>
      </c>
      <c r="C538" s="48" t="s">
        <v>76</v>
      </c>
      <c r="D538" s="40">
        <v>0</v>
      </c>
      <c r="E538" s="46" t="s">
        <v>35</v>
      </c>
    </row>
    <row r="539" spans="1:5" s="21" customFormat="1" hidden="1" x14ac:dyDescent="0.25">
      <c r="A539" s="46">
        <v>2015</v>
      </c>
      <c r="B539" s="46">
        <v>10</v>
      </c>
      <c r="C539" s="48" t="s">
        <v>16</v>
      </c>
      <c r="D539" s="40">
        <v>258622</v>
      </c>
      <c r="E539" s="46" t="s">
        <v>18</v>
      </c>
    </row>
    <row r="540" spans="1:5" s="21" customFormat="1" hidden="1" x14ac:dyDescent="0.25">
      <c r="A540" s="46">
        <v>2015</v>
      </c>
      <c r="B540" s="46">
        <v>10</v>
      </c>
      <c r="C540" s="48" t="s">
        <v>16</v>
      </c>
      <c r="D540" s="40">
        <v>258614</v>
      </c>
      <c r="E540" s="46" t="s">
        <v>34</v>
      </c>
    </row>
    <row r="541" spans="1:5" s="21" customFormat="1" hidden="1" x14ac:dyDescent="0.25">
      <c r="A541" s="46">
        <v>2015</v>
      </c>
      <c r="B541" s="46">
        <v>10</v>
      </c>
      <c r="C541" s="48" t="s">
        <v>16</v>
      </c>
      <c r="D541" s="40">
        <v>8</v>
      </c>
      <c r="E541" s="46" t="s">
        <v>35</v>
      </c>
    </row>
    <row r="542" spans="1:5" s="21" customFormat="1" hidden="1" x14ac:dyDescent="0.25">
      <c r="A542" s="46">
        <v>2015</v>
      </c>
      <c r="B542" s="46">
        <v>10</v>
      </c>
      <c r="C542" s="48" t="s">
        <v>67</v>
      </c>
      <c r="D542" s="40">
        <v>277279</v>
      </c>
      <c r="E542" s="46" t="s">
        <v>18</v>
      </c>
    </row>
    <row r="543" spans="1:5" s="21" customFormat="1" hidden="1" x14ac:dyDescent="0.25">
      <c r="A543" s="46">
        <v>2015</v>
      </c>
      <c r="B543" s="46">
        <v>10</v>
      </c>
      <c r="C543" s="48" t="s">
        <v>67</v>
      </c>
      <c r="D543" s="40">
        <v>277271</v>
      </c>
      <c r="E543" s="46" t="s">
        <v>34</v>
      </c>
    </row>
    <row r="544" spans="1:5" s="21" customFormat="1" hidden="1" x14ac:dyDescent="0.25">
      <c r="A544" s="46">
        <v>2015</v>
      </c>
      <c r="B544" s="46">
        <v>10</v>
      </c>
      <c r="C544" s="48" t="s">
        <v>67</v>
      </c>
      <c r="D544" s="40">
        <v>8</v>
      </c>
      <c r="E544" s="46" t="s">
        <v>35</v>
      </c>
    </row>
    <row r="545" spans="1:5" s="21" customFormat="1" hidden="1" x14ac:dyDescent="0.25">
      <c r="A545" s="46">
        <v>2015</v>
      </c>
      <c r="B545" s="46">
        <v>10</v>
      </c>
      <c r="C545" s="48" t="s">
        <v>80</v>
      </c>
      <c r="D545" s="40">
        <v>60478</v>
      </c>
      <c r="E545" s="46" t="s">
        <v>18</v>
      </c>
    </row>
    <row r="546" spans="1:5" s="21" customFormat="1" hidden="1" x14ac:dyDescent="0.25">
      <c r="A546" s="46">
        <v>2015</v>
      </c>
      <c r="B546" s="46">
        <v>10</v>
      </c>
      <c r="C546" s="48" t="s">
        <v>80</v>
      </c>
      <c r="D546" s="40">
        <v>60478</v>
      </c>
      <c r="E546" s="46" t="s">
        <v>34</v>
      </c>
    </row>
    <row r="547" spans="1:5" s="21" customFormat="1" hidden="1" x14ac:dyDescent="0.25">
      <c r="A547" s="46">
        <v>2015</v>
      </c>
      <c r="B547" s="46">
        <v>10</v>
      </c>
      <c r="C547" s="48" t="s">
        <v>80</v>
      </c>
      <c r="D547" s="40">
        <v>0</v>
      </c>
      <c r="E547" s="46" t="s">
        <v>35</v>
      </c>
    </row>
    <row r="548" spans="1:5" s="21" customFormat="1" hidden="1" x14ac:dyDescent="0.25">
      <c r="A548" s="46">
        <v>2015</v>
      </c>
      <c r="B548" s="46">
        <v>10</v>
      </c>
      <c r="C548" s="48" t="s">
        <v>57</v>
      </c>
      <c r="D548" s="54">
        <v>39973</v>
      </c>
      <c r="E548" s="46" t="s">
        <v>18</v>
      </c>
    </row>
    <row r="549" spans="1:5" s="21" customFormat="1" hidden="1" x14ac:dyDescent="0.25">
      <c r="A549" s="46">
        <v>2015</v>
      </c>
      <c r="B549" s="46">
        <v>10</v>
      </c>
      <c r="C549" s="48" t="s">
        <v>57</v>
      </c>
      <c r="D549" s="54">
        <v>39973</v>
      </c>
      <c r="E549" s="46" t="s">
        <v>34</v>
      </c>
    </row>
    <row r="550" spans="1:5" s="21" customFormat="1" hidden="1" x14ac:dyDescent="0.25">
      <c r="A550" s="46">
        <v>2015</v>
      </c>
      <c r="B550" s="46">
        <v>10</v>
      </c>
      <c r="C550" s="48" t="s">
        <v>57</v>
      </c>
      <c r="D550" s="40">
        <v>0</v>
      </c>
      <c r="E550" s="46" t="s">
        <v>35</v>
      </c>
    </row>
    <row r="551" spans="1:5" s="21" customFormat="1" hidden="1" x14ac:dyDescent="0.25">
      <c r="A551" s="46">
        <v>2015</v>
      </c>
      <c r="B551" s="46">
        <v>10</v>
      </c>
      <c r="C551" s="48" t="s">
        <v>68</v>
      </c>
      <c r="D551" s="40">
        <v>100451</v>
      </c>
      <c r="E551" s="46" t="s">
        <v>18</v>
      </c>
    </row>
    <row r="552" spans="1:5" s="21" customFormat="1" hidden="1" x14ac:dyDescent="0.25">
      <c r="A552" s="46">
        <v>2015</v>
      </c>
      <c r="B552" s="46">
        <v>10</v>
      </c>
      <c r="C552" s="48" t="s">
        <v>68</v>
      </c>
      <c r="D552" s="54">
        <v>100451</v>
      </c>
      <c r="E552" s="46" t="s">
        <v>34</v>
      </c>
    </row>
    <row r="553" spans="1:5" s="21" customFormat="1" hidden="1" x14ac:dyDescent="0.25">
      <c r="A553" s="46">
        <v>2015</v>
      </c>
      <c r="B553" s="46">
        <v>10</v>
      </c>
      <c r="C553" s="48" t="s">
        <v>68</v>
      </c>
      <c r="D553" s="40">
        <v>0</v>
      </c>
      <c r="E553" s="46" t="s">
        <v>35</v>
      </c>
    </row>
    <row r="554" spans="1:5" s="21" customFormat="1" hidden="1" x14ac:dyDescent="0.25">
      <c r="A554" s="46">
        <v>2015</v>
      </c>
      <c r="B554" s="46">
        <v>11</v>
      </c>
      <c r="C554" s="42" t="s">
        <v>13</v>
      </c>
      <c r="D554" s="40">
        <v>12829</v>
      </c>
      <c r="E554" s="46" t="s">
        <v>18</v>
      </c>
    </row>
    <row r="555" spans="1:5" s="21" customFormat="1" hidden="1" x14ac:dyDescent="0.25">
      <c r="A555" s="46">
        <v>2015</v>
      </c>
      <c r="B555" s="46">
        <v>11</v>
      </c>
      <c r="C555" s="42" t="s">
        <v>13</v>
      </c>
      <c r="D555" s="40">
        <v>12727</v>
      </c>
      <c r="E555" s="46" t="s">
        <v>34</v>
      </c>
    </row>
    <row r="556" spans="1:5" s="21" customFormat="1" hidden="1" x14ac:dyDescent="0.25">
      <c r="A556" s="46">
        <v>2015</v>
      </c>
      <c r="B556" s="46">
        <v>11</v>
      </c>
      <c r="C556" s="42" t="s">
        <v>13</v>
      </c>
      <c r="D556" s="40">
        <v>102</v>
      </c>
      <c r="E556" s="46" t="s">
        <v>35</v>
      </c>
    </row>
    <row r="557" spans="1:5" s="21" customFormat="1" hidden="1" x14ac:dyDescent="0.25">
      <c r="A557" s="46">
        <v>2015</v>
      </c>
      <c r="B557" s="46">
        <v>11</v>
      </c>
      <c r="C557" s="48" t="s">
        <v>83</v>
      </c>
      <c r="D557" s="40">
        <v>264</v>
      </c>
      <c r="E557" s="46" t="s">
        <v>18</v>
      </c>
    </row>
    <row r="558" spans="1:5" s="21" customFormat="1" hidden="1" x14ac:dyDescent="0.25">
      <c r="A558" s="46">
        <v>2015</v>
      </c>
      <c r="B558" s="46">
        <v>11</v>
      </c>
      <c r="C558" s="48" t="s">
        <v>83</v>
      </c>
      <c r="D558" s="40">
        <v>263</v>
      </c>
      <c r="E558" s="46" t="s">
        <v>34</v>
      </c>
    </row>
    <row r="559" spans="1:5" s="21" customFormat="1" hidden="1" x14ac:dyDescent="0.25">
      <c r="A559" s="46">
        <v>2015</v>
      </c>
      <c r="B559" s="46">
        <v>11</v>
      </c>
      <c r="C559" s="48" t="s">
        <v>83</v>
      </c>
      <c r="D559" s="40">
        <v>1</v>
      </c>
      <c r="E559" s="46" t="s">
        <v>35</v>
      </c>
    </row>
    <row r="560" spans="1:5" s="21" customFormat="1" hidden="1" x14ac:dyDescent="0.25">
      <c r="A560" s="46">
        <v>2015</v>
      </c>
      <c r="B560" s="46">
        <v>11</v>
      </c>
      <c r="C560" s="48" t="s">
        <v>36</v>
      </c>
      <c r="D560" s="40">
        <v>11392</v>
      </c>
      <c r="E560" s="46" t="s">
        <v>18</v>
      </c>
    </row>
    <row r="561" spans="1:5" s="21" customFormat="1" hidden="1" x14ac:dyDescent="0.25">
      <c r="A561" s="46">
        <v>2015</v>
      </c>
      <c r="B561" s="46">
        <v>11</v>
      </c>
      <c r="C561" s="48" t="s">
        <v>36</v>
      </c>
      <c r="D561" s="40">
        <v>11383</v>
      </c>
      <c r="E561" s="46" t="s">
        <v>34</v>
      </c>
    </row>
    <row r="562" spans="1:5" s="21" customFormat="1" hidden="1" x14ac:dyDescent="0.25">
      <c r="A562" s="46">
        <v>2015</v>
      </c>
      <c r="B562" s="46">
        <v>11</v>
      </c>
      <c r="C562" s="48" t="s">
        <v>36</v>
      </c>
      <c r="D562" s="40">
        <v>9</v>
      </c>
      <c r="E562" s="46" t="s">
        <v>35</v>
      </c>
    </row>
    <row r="563" spans="1:5" s="21" customFormat="1" hidden="1" x14ac:dyDescent="0.25">
      <c r="A563" s="46">
        <v>2015</v>
      </c>
      <c r="B563" s="46">
        <v>11</v>
      </c>
      <c r="C563" s="48" t="s">
        <v>4</v>
      </c>
      <c r="D563" s="40">
        <v>2268</v>
      </c>
      <c r="E563" s="46" t="s">
        <v>18</v>
      </c>
    </row>
    <row r="564" spans="1:5" s="21" customFormat="1" hidden="1" x14ac:dyDescent="0.25">
      <c r="A564" s="46">
        <v>2015</v>
      </c>
      <c r="B564" s="46">
        <v>11</v>
      </c>
      <c r="C564" s="48" t="s">
        <v>4</v>
      </c>
      <c r="D564" s="40">
        <v>2268</v>
      </c>
      <c r="E564" s="46" t="s">
        <v>34</v>
      </c>
    </row>
    <row r="565" spans="1:5" s="21" customFormat="1" hidden="1" x14ac:dyDescent="0.25">
      <c r="A565" s="46">
        <v>2015</v>
      </c>
      <c r="B565" s="46">
        <v>11</v>
      </c>
      <c r="C565" s="48" t="s">
        <v>4</v>
      </c>
      <c r="D565" s="40">
        <v>0</v>
      </c>
      <c r="E565" s="46" t="s">
        <v>35</v>
      </c>
    </row>
    <row r="566" spans="1:5" s="21" customFormat="1" hidden="1" x14ac:dyDescent="0.25">
      <c r="A566" s="46">
        <v>2015</v>
      </c>
      <c r="B566" s="46">
        <v>11</v>
      </c>
      <c r="C566" s="48" t="s">
        <v>66</v>
      </c>
      <c r="D566" s="40">
        <v>7464</v>
      </c>
      <c r="E566" s="46" t="s">
        <v>18</v>
      </c>
    </row>
    <row r="567" spans="1:5" s="21" customFormat="1" hidden="1" x14ac:dyDescent="0.25">
      <c r="A567" s="46">
        <v>2015</v>
      </c>
      <c r="B567" s="46">
        <v>11</v>
      </c>
      <c r="C567" s="48" t="s">
        <v>66</v>
      </c>
      <c r="D567" s="40">
        <v>7462</v>
      </c>
      <c r="E567" s="46" t="s">
        <v>34</v>
      </c>
    </row>
    <row r="568" spans="1:5" s="21" customFormat="1" hidden="1" x14ac:dyDescent="0.25">
      <c r="A568" s="46">
        <v>2015</v>
      </c>
      <c r="B568" s="46">
        <v>11</v>
      </c>
      <c r="C568" s="48" t="s">
        <v>66</v>
      </c>
      <c r="D568" s="40">
        <v>2</v>
      </c>
      <c r="E568" s="46" t="s">
        <v>35</v>
      </c>
    </row>
    <row r="569" spans="1:5" s="21" customFormat="1" hidden="1" x14ac:dyDescent="0.25">
      <c r="A569" s="46">
        <v>2015</v>
      </c>
      <c r="B569" s="46">
        <v>11</v>
      </c>
      <c r="C569" s="48" t="s">
        <v>84</v>
      </c>
      <c r="D569" s="40">
        <v>12330</v>
      </c>
      <c r="E569" s="46" t="s">
        <v>18</v>
      </c>
    </row>
    <row r="570" spans="1:5" s="21" customFormat="1" hidden="1" x14ac:dyDescent="0.25">
      <c r="A570" s="46">
        <v>2015</v>
      </c>
      <c r="B570" s="46">
        <v>11</v>
      </c>
      <c r="C570" s="48" t="s">
        <v>84</v>
      </c>
      <c r="D570" s="40">
        <v>12328</v>
      </c>
      <c r="E570" s="46" t="s">
        <v>34</v>
      </c>
    </row>
    <row r="571" spans="1:5" s="21" customFormat="1" hidden="1" x14ac:dyDescent="0.25">
      <c r="A571" s="46">
        <v>2015</v>
      </c>
      <c r="B571" s="46">
        <v>11</v>
      </c>
      <c r="C571" s="48" t="s">
        <v>84</v>
      </c>
      <c r="D571" s="40">
        <v>2</v>
      </c>
      <c r="E571" s="46" t="s">
        <v>35</v>
      </c>
    </row>
    <row r="572" spans="1:5" s="21" customFormat="1" hidden="1" x14ac:dyDescent="0.25">
      <c r="A572" s="46">
        <v>2015</v>
      </c>
      <c r="B572" s="46">
        <v>11</v>
      </c>
      <c r="C572" s="48" t="s">
        <v>76</v>
      </c>
      <c r="D572" s="40">
        <v>18665</v>
      </c>
      <c r="E572" s="46" t="s">
        <v>18</v>
      </c>
    </row>
    <row r="573" spans="1:5" s="21" customFormat="1" hidden="1" x14ac:dyDescent="0.25">
      <c r="A573" s="46">
        <v>2015</v>
      </c>
      <c r="B573" s="46">
        <v>11</v>
      </c>
      <c r="C573" s="48" t="s">
        <v>76</v>
      </c>
      <c r="D573" s="40">
        <v>18665</v>
      </c>
      <c r="E573" s="46" t="s">
        <v>34</v>
      </c>
    </row>
    <row r="574" spans="1:5" s="21" customFormat="1" hidden="1" x14ac:dyDescent="0.25">
      <c r="A574" s="46">
        <v>2015</v>
      </c>
      <c r="B574" s="46">
        <v>11</v>
      </c>
      <c r="C574" s="48" t="s">
        <v>76</v>
      </c>
      <c r="D574" s="40">
        <v>0</v>
      </c>
      <c r="E574" s="46" t="s">
        <v>35</v>
      </c>
    </row>
    <row r="575" spans="1:5" s="21" customFormat="1" hidden="1" x14ac:dyDescent="0.25">
      <c r="A575" s="46">
        <v>2015</v>
      </c>
      <c r="B575" s="46">
        <v>11</v>
      </c>
      <c r="C575" s="48" t="s">
        <v>16</v>
      </c>
      <c r="D575" s="40">
        <v>256654</v>
      </c>
      <c r="E575" s="46" t="s">
        <v>18</v>
      </c>
    </row>
    <row r="576" spans="1:5" s="21" customFormat="1" hidden="1" x14ac:dyDescent="0.25">
      <c r="A576" s="46">
        <v>2015</v>
      </c>
      <c r="B576" s="46">
        <v>11</v>
      </c>
      <c r="C576" s="48" t="s">
        <v>16</v>
      </c>
      <c r="D576" s="40">
        <v>256546</v>
      </c>
      <c r="E576" s="46" t="s">
        <v>34</v>
      </c>
    </row>
    <row r="577" spans="1:5" s="21" customFormat="1" hidden="1" x14ac:dyDescent="0.25">
      <c r="A577" s="46">
        <v>2015</v>
      </c>
      <c r="B577" s="46">
        <v>11</v>
      </c>
      <c r="C577" s="48" t="s">
        <v>16</v>
      </c>
      <c r="D577" s="40">
        <v>108</v>
      </c>
      <c r="E577" s="46" t="s">
        <v>35</v>
      </c>
    </row>
    <row r="578" spans="1:5" s="21" customFormat="1" hidden="1" x14ac:dyDescent="0.25">
      <c r="A578" s="46">
        <v>2015</v>
      </c>
      <c r="B578" s="46">
        <v>11</v>
      </c>
      <c r="C578" s="48" t="s">
        <v>67</v>
      </c>
      <c r="D578" s="40">
        <v>275319</v>
      </c>
      <c r="E578" s="46" t="s">
        <v>18</v>
      </c>
    </row>
    <row r="579" spans="1:5" s="21" customFormat="1" hidden="1" x14ac:dyDescent="0.25">
      <c r="A579" s="46">
        <v>2015</v>
      </c>
      <c r="B579" s="46">
        <v>11</v>
      </c>
      <c r="C579" s="48" t="s">
        <v>67</v>
      </c>
      <c r="D579" s="40">
        <v>275211</v>
      </c>
      <c r="E579" s="46" t="s">
        <v>34</v>
      </c>
    </row>
    <row r="580" spans="1:5" s="21" customFormat="1" hidden="1" x14ac:dyDescent="0.25">
      <c r="A580" s="46">
        <v>2015</v>
      </c>
      <c r="B580" s="46">
        <v>11</v>
      </c>
      <c r="C580" s="48" t="s">
        <v>67</v>
      </c>
      <c r="D580" s="40">
        <v>108</v>
      </c>
      <c r="E580" s="46" t="s">
        <v>35</v>
      </c>
    </row>
    <row r="581" spans="1:5" s="21" customFormat="1" hidden="1" x14ac:dyDescent="0.25">
      <c r="A581" s="46">
        <v>2015</v>
      </c>
      <c r="B581" s="46">
        <v>11</v>
      </c>
      <c r="C581" s="48" t="s">
        <v>80</v>
      </c>
      <c r="D581" s="40">
        <v>61216</v>
      </c>
      <c r="E581" s="46" t="s">
        <v>18</v>
      </c>
    </row>
    <row r="582" spans="1:5" s="21" customFormat="1" hidden="1" x14ac:dyDescent="0.25">
      <c r="A582" s="46">
        <v>2015</v>
      </c>
      <c r="B582" s="46">
        <v>11</v>
      </c>
      <c r="C582" s="48" t="s">
        <v>80</v>
      </c>
      <c r="D582" s="40">
        <v>61216</v>
      </c>
      <c r="E582" s="46" t="s">
        <v>34</v>
      </c>
    </row>
    <row r="583" spans="1:5" s="21" customFormat="1" hidden="1" x14ac:dyDescent="0.25">
      <c r="A583" s="46">
        <v>2015</v>
      </c>
      <c r="B583" s="46">
        <v>11</v>
      </c>
      <c r="C583" s="48" t="s">
        <v>80</v>
      </c>
      <c r="D583" s="40">
        <v>0</v>
      </c>
      <c r="E583" s="46" t="s">
        <v>35</v>
      </c>
    </row>
    <row r="584" spans="1:5" s="21" customFormat="1" hidden="1" x14ac:dyDescent="0.25">
      <c r="A584" s="46">
        <v>2015</v>
      </c>
      <c r="B584" s="46">
        <v>11</v>
      </c>
      <c r="C584" s="48" t="s">
        <v>57</v>
      </c>
      <c r="D584" s="54">
        <v>34482</v>
      </c>
      <c r="E584" s="46" t="s">
        <v>18</v>
      </c>
    </row>
    <row r="585" spans="1:5" s="21" customFormat="1" hidden="1" x14ac:dyDescent="0.25">
      <c r="A585" s="46">
        <v>2015</v>
      </c>
      <c r="B585" s="46">
        <v>11</v>
      </c>
      <c r="C585" s="48" t="s">
        <v>57</v>
      </c>
      <c r="D585" s="54">
        <v>34482</v>
      </c>
      <c r="E585" s="46" t="s">
        <v>34</v>
      </c>
    </row>
    <row r="586" spans="1:5" s="21" customFormat="1" hidden="1" x14ac:dyDescent="0.25">
      <c r="A586" s="46">
        <v>2015</v>
      </c>
      <c r="B586" s="46">
        <v>11</v>
      </c>
      <c r="C586" s="48" t="s">
        <v>57</v>
      </c>
      <c r="D586" s="40">
        <v>0</v>
      </c>
      <c r="E586" s="46" t="s">
        <v>35</v>
      </c>
    </row>
    <row r="587" spans="1:5" s="21" customFormat="1" hidden="1" x14ac:dyDescent="0.25">
      <c r="A587" s="46">
        <v>2015</v>
      </c>
      <c r="B587" s="46">
        <v>11</v>
      </c>
      <c r="C587" s="48" t="s">
        <v>68</v>
      </c>
      <c r="D587" s="40">
        <v>95698</v>
      </c>
      <c r="E587" s="46" t="s">
        <v>18</v>
      </c>
    </row>
    <row r="588" spans="1:5" s="21" customFormat="1" hidden="1" x14ac:dyDescent="0.25">
      <c r="A588" s="46">
        <v>2015</v>
      </c>
      <c r="B588" s="46">
        <v>11</v>
      </c>
      <c r="C588" s="48" t="s">
        <v>68</v>
      </c>
      <c r="D588" s="54">
        <v>95698</v>
      </c>
      <c r="E588" s="46" t="s">
        <v>34</v>
      </c>
    </row>
    <row r="589" spans="1:5" s="21" customFormat="1" hidden="1" x14ac:dyDescent="0.25">
      <c r="A589" s="46">
        <v>2015</v>
      </c>
      <c r="B589" s="46">
        <v>11</v>
      </c>
      <c r="C589" s="48" t="s">
        <v>68</v>
      </c>
      <c r="D589" s="40">
        <v>0</v>
      </c>
      <c r="E589" s="46" t="s">
        <v>35</v>
      </c>
    </row>
    <row r="590" spans="1:5" s="21" customFormat="1" hidden="1" x14ac:dyDescent="0.25">
      <c r="A590" s="46">
        <v>2015</v>
      </c>
      <c r="B590" s="46">
        <v>12</v>
      </c>
      <c r="C590" s="42" t="s">
        <v>13</v>
      </c>
      <c r="D590" s="40">
        <v>9380</v>
      </c>
      <c r="E590" s="46" t="s">
        <v>18</v>
      </c>
    </row>
    <row r="591" spans="1:5" s="21" customFormat="1" hidden="1" x14ac:dyDescent="0.25">
      <c r="A591" s="46">
        <v>2015</v>
      </c>
      <c r="B591" s="46">
        <v>12</v>
      </c>
      <c r="C591" s="42" t="s">
        <v>13</v>
      </c>
      <c r="D591" s="40">
        <v>9328</v>
      </c>
      <c r="E591" s="46" t="s">
        <v>34</v>
      </c>
    </row>
    <row r="592" spans="1:5" s="21" customFormat="1" hidden="1" x14ac:dyDescent="0.25">
      <c r="A592" s="46">
        <v>2015</v>
      </c>
      <c r="B592" s="46">
        <v>12</v>
      </c>
      <c r="C592" s="42" t="s">
        <v>13</v>
      </c>
      <c r="D592" s="40">
        <v>52</v>
      </c>
      <c r="E592" s="46" t="s">
        <v>35</v>
      </c>
    </row>
    <row r="593" spans="1:5" s="21" customFormat="1" hidden="1" x14ac:dyDescent="0.25">
      <c r="A593" s="46">
        <v>2015</v>
      </c>
      <c r="B593" s="46">
        <v>12</v>
      </c>
      <c r="C593" s="48" t="s">
        <v>83</v>
      </c>
      <c r="D593" s="40">
        <v>504</v>
      </c>
      <c r="E593" s="46" t="s">
        <v>18</v>
      </c>
    </row>
    <row r="594" spans="1:5" s="21" customFormat="1" hidden="1" x14ac:dyDescent="0.25">
      <c r="A594" s="46">
        <v>2015</v>
      </c>
      <c r="B594" s="46">
        <v>12</v>
      </c>
      <c r="C594" s="48" t="s">
        <v>83</v>
      </c>
      <c r="D594" s="40">
        <v>504</v>
      </c>
      <c r="E594" s="46" t="s">
        <v>34</v>
      </c>
    </row>
    <row r="595" spans="1:5" s="21" customFormat="1" hidden="1" x14ac:dyDescent="0.25">
      <c r="A595" s="46">
        <v>2015</v>
      </c>
      <c r="B595" s="46">
        <v>12</v>
      </c>
      <c r="C595" s="48" t="s">
        <v>83</v>
      </c>
      <c r="D595" s="40">
        <v>0</v>
      </c>
      <c r="E595" s="46" t="s">
        <v>35</v>
      </c>
    </row>
    <row r="596" spans="1:5" s="21" customFormat="1" hidden="1" x14ac:dyDescent="0.25">
      <c r="A596" s="46">
        <v>2015</v>
      </c>
      <c r="B596" s="46">
        <v>12</v>
      </c>
      <c r="C596" s="48" t="s">
        <v>36</v>
      </c>
      <c r="D596" s="40">
        <v>7624</v>
      </c>
      <c r="E596" s="46" t="s">
        <v>18</v>
      </c>
    </row>
    <row r="597" spans="1:5" s="21" customFormat="1" hidden="1" x14ac:dyDescent="0.25">
      <c r="A597" s="46">
        <v>2015</v>
      </c>
      <c r="B597" s="46">
        <v>12</v>
      </c>
      <c r="C597" s="48" t="s">
        <v>36</v>
      </c>
      <c r="D597" s="40">
        <v>7597</v>
      </c>
      <c r="E597" s="46" t="s">
        <v>34</v>
      </c>
    </row>
    <row r="598" spans="1:5" s="21" customFormat="1" hidden="1" x14ac:dyDescent="0.25">
      <c r="A598" s="46">
        <v>2015</v>
      </c>
      <c r="B598" s="46">
        <v>12</v>
      </c>
      <c r="C598" s="48" t="s">
        <v>36</v>
      </c>
      <c r="D598" s="40">
        <v>27</v>
      </c>
      <c r="E598" s="46" t="s">
        <v>35</v>
      </c>
    </row>
    <row r="599" spans="1:5" s="21" customFormat="1" hidden="1" x14ac:dyDescent="0.25">
      <c r="A599" s="46">
        <v>2015</v>
      </c>
      <c r="B599" s="46">
        <v>12</v>
      </c>
      <c r="C599" s="48" t="s">
        <v>4</v>
      </c>
      <c r="D599" s="40">
        <v>1707</v>
      </c>
      <c r="E599" s="46" t="s">
        <v>18</v>
      </c>
    </row>
    <row r="600" spans="1:5" s="21" customFormat="1" hidden="1" x14ac:dyDescent="0.25">
      <c r="A600" s="46">
        <v>2015</v>
      </c>
      <c r="B600" s="46">
        <v>12</v>
      </c>
      <c r="C600" s="48" t="s">
        <v>4</v>
      </c>
      <c r="D600" s="40">
        <v>1702</v>
      </c>
      <c r="E600" s="46" t="s">
        <v>34</v>
      </c>
    </row>
    <row r="601" spans="1:5" s="21" customFormat="1" hidden="1" x14ac:dyDescent="0.25">
      <c r="A601" s="46">
        <v>2015</v>
      </c>
      <c r="B601" s="46">
        <v>12</v>
      </c>
      <c r="C601" s="48" t="s">
        <v>4</v>
      </c>
      <c r="D601" s="40">
        <v>5</v>
      </c>
      <c r="E601" s="46" t="s">
        <v>35</v>
      </c>
    </row>
    <row r="602" spans="1:5" s="21" customFormat="1" hidden="1" x14ac:dyDescent="0.25">
      <c r="A602" s="46">
        <v>2015</v>
      </c>
      <c r="B602" s="46">
        <v>12</v>
      </c>
      <c r="C602" s="48" t="s">
        <v>66</v>
      </c>
      <c r="D602" s="40">
        <v>5383</v>
      </c>
      <c r="E602" s="46" t="s">
        <v>18</v>
      </c>
    </row>
    <row r="603" spans="1:5" s="21" customFormat="1" hidden="1" x14ac:dyDescent="0.25">
      <c r="A603" s="46">
        <v>2015</v>
      </c>
      <c r="B603" s="46">
        <v>12</v>
      </c>
      <c r="C603" s="48" t="s">
        <v>66</v>
      </c>
      <c r="D603" s="40">
        <v>5381</v>
      </c>
      <c r="E603" s="46" t="s">
        <v>34</v>
      </c>
    </row>
    <row r="604" spans="1:5" s="21" customFormat="1" hidden="1" x14ac:dyDescent="0.25">
      <c r="A604" s="46">
        <v>2015</v>
      </c>
      <c r="B604" s="46">
        <v>12</v>
      </c>
      <c r="C604" s="48" t="s">
        <v>66</v>
      </c>
      <c r="D604" s="40">
        <v>2</v>
      </c>
      <c r="E604" s="46" t="s">
        <v>35</v>
      </c>
    </row>
    <row r="605" spans="1:5" s="21" customFormat="1" hidden="1" x14ac:dyDescent="0.25">
      <c r="A605" s="46">
        <v>2015</v>
      </c>
      <c r="B605" s="46">
        <v>12</v>
      </c>
      <c r="C605" s="48" t="s">
        <v>84</v>
      </c>
      <c r="D605" s="40">
        <v>8439</v>
      </c>
      <c r="E605" s="46" t="s">
        <v>18</v>
      </c>
    </row>
    <row r="606" spans="1:5" s="21" customFormat="1" hidden="1" x14ac:dyDescent="0.25">
      <c r="A606" s="46">
        <v>2015</v>
      </c>
      <c r="B606" s="46">
        <v>12</v>
      </c>
      <c r="C606" s="48" t="s">
        <v>84</v>
      </c>
      <c r="D606" s="40">
        <v>8435</v>
      </c>
      <c r="E606" s="46" t="s">
        <v>34</v>
      </c>
    </row>
    <row r="607" spans="1:5" s="21" customFormat="1" hidden="1" x14ac:dyDescent="0.25">
      <c r="A607" s="46">
        <v>2015</v>
      </c>
      <c r="B607" s="46">
        <v>12</v>
      </c>
      <c r="C607" s="48" t="s">
        <v>84</v>
      </c>
      <c r="D607" s="40">
        <v>4</v>
      </c>
      <c r="E607" s="46" t="s">
        <v>35</v>
      </c>
    </row>
    <row r="608" spans="1:5" s="21" customFormat="1" hidden="1" x14ac:dyDescent="0.25">
      <c r="A608" s="46">
        <v>2015</v>
      </c>
      <c r="B608" s="46">
        <v>12</v>
      </c>
      <c r="C608" s="48" t="s">
        <v>76</v>
      </c>
      <c r="D608" s="40">
        <v>18674</v>
      </c>
      <c r="E608" s="46" t="s">
        <v>18</v>
      </c>
    </row>
    <row r="609" spans="1:5" s="21" customFormat="1" hidden="1" x14ac:dyDescent="0.25">
      <c r="A609" s="46">
        <v>2015</v>
      </c>
      <c r="B609" s="46">
        <v>12</v>
      </c>
      <c r="C609" s="48" t="s">
        <v>76</v>
      </c>
      <c r="D609" s="40">
        <v>18674</v>
      </c>
      <c r="E609" s="46" t="s">
        <v>34</v>
      </c>
    </row>
    <row r="610" spans="1:5" s="21" customFormat="1" hidden="1" x14ac:dyDescent="0.25">
      <c r="A610" s="46">
        <v>2015</v>
      </c>
      <c r="B610" s="46">
        <v>12</v>
      </c>
      <c r="C610" s="48" t="s">
        <v>76</v>
      </c>
      <c r="D610" s="40">
        <v>0</v>
      </c>
      <c r="E610" s="46" t="s">
        <v>35</v>
      </c>
    </row>
    <row r="611" spans="1:5" s="21" customFormat="1" hidden="1" x14ac:dyDescent="0.25">
      <c r="A611" s="46">
        <v>2015</v>
      </c>
      <c r="B611" s="46">
        <v>12</v>
      </c>
      <c r="C611" s="48" t="s">
        <v>16</v>
      </c>
      <c r="D611" s="40">
        <v>256496</v>
      </c>
      <c r="E611" s="46" t="s">
        <v>18</v>
      </c>
    </row>
    <row r="612" spans="1:5" s="21" customFormat="1" hidden="1" x14ac:dyDescent="0.25">
      <c r="A612" s="46">
        <v>2015</v>
      </c>
      <c r="B612" s="46">
        <v>12</v>
      </c>
      <c r="C612" s="48" t="s">
        <v>16</v>
      </c>
      <c r="D612" s="40">
        <v>256340</v>
      </c>
      <c r="E612" s="46" t="s">
        <v>34</v>
      </c>
    </row>
    <row r="613" spans="1:5" s="21" customFormat="1" hidden="1" x14ac:dyDescent="0.25">
      <c r="A613" s="46">
        <v>2015</v>
      </c>
      <c r="B613" s="46">
        <v>12</v>
      </c>
      <c r="C613" s="48" t="s">
        <v>16</v>
      </c>
      <c r="D613" s="40">
        <v>156</v>
      </c>
      <c r="E613" s="46" t="s">
        <v>35</v>
      </c>
    </row>
    <row r="614" spans="1:5" s="21" customFormat="1" hidden="1" x14ac:dyDescent="0.25">
      <c r="A614" s="46">
        <v>2015</v>
      </c>
      <c r="B614" s="46">
        <v>12</v>
      </c>
      <c r="C614" s="48" t="s">
        <v>67</v>
      </c>
      <c r="D614" s="40">
        <v>275170</v>
      </c>
      <c r="E614" s="46" t="s">
        <v>18</v>
      </c>
    </row>
    <row r="615" spans="1:5" s="21" customFormat="1" hidden="1" x14ac:dyDescent="0.25">
      <c r="A615" s="46">
        <v>2015</v>
      </c>
      <c r="B615" s="46">
        <v>12</v>
      </c>
      <c r="C615" s="48" t="s">
        <v>67</v>
      </c>
      <c r="D615" s="40">
        <v>275014</v>
      </c>
      <c r="E615" s="46" t="s">
        <v>34</v>
      </c>
    </row>
    <row r="616" spans="1:5" s="21" customFormat="1" hidden="1" x14ac:dyDescent="0.25">
      <c r="A616" s="46">
        <v>2015</v>
      </c>
      <c r="B616" s="46">
        <v>12</v>
      </c>
      <c r="C616" s="48" t="s">
        <v>67</v>
      </c>
      <c r="D616" s="40">
        <v>156</v>
      </c>
      <c r="E616" s="46" t="s">
        <v>35</v>
      </c>
    </row>
    <row r="617" spans="1:5" s="21" customFormat="1" hidden="1" x14ac:dyDescent="0.25">
      <c r="A617" s="46">
        <v>2015</v>
      </c>
      <c r="B617" s="46">
        <v>12</v>
      </c>
      <c r="C617" s="48" t="s">
        <v>80</v>
      </c>
      <c r="D617" s="40">
        <v>61855</v>
      </c>
      <c r="E617" s="46" t="s">
        <v>18</v>
      </c>
    </row>
    <row r="618" spans="1:5" s="21" customFormat="1" hidden="1" x14ac:dyDescent="0.25">
      <c r="A618" s="46">
        <v>2015</v>
      </c>
      <c r="B618" s="46">
        <v>12</v>
      </c>
      <c r="C618" s="48" t="s">
        <v>80</v>
      </c>
      <c r="D618" s="40">
        <v>61855</v>
      </c>
      <c r="E618" s="46" t="s">
        <v>34</v>
      </c>
    </row>
    <row r="619" spans="1:5" s="21" customFormat="1" hidden="1" x14ac:dyDescent="0.25">
      <c r="A619" s="46">
        <v>2015</v>
      </c>
      <c r="B619" s="46">
        <v>12</v>
      </c>
      <c r="C619" s="48" t="s">
        <v>80</v>
      </c>
      <c r="D619" s="40">
        <v>0</v>
      </c>
      <c r="E619" s="46" t="s">
        <v>35</v>
      </c>
    </row>
    <row r="620" spans="1:5" s="21" customFormat="1" hidden="1" x14ac:dyDescent="0.25">
      <c r="A620" s="46">
        <v>2015</v>
      </c>
      <c r="B620" s="46">
        <v>12</v>
      </c>
      <c r="C620" s="48" t="s">
        <v>57</v>
      </c>
      <c r="D620" s="54">
        <v>32581</v>
      </c>
      <c r="E620" s="46" t="s">
        <v>18</v>
      </c>
    </row>
    <row r="621" spans="1:5" s="21" customFormat="1" hidden="1" x14ac:dyDescent="0.25">
      <c r="A621" s="46">
        <v>2015</v>
      </c>
      <c r="B621" s="46">
        <v>12</v>
      </c>
      <c r="C621" s="48" t="s">
        <v>57</v>
      </c>
      <c r="D621" s="54">
        <v>32581</v>
      </c>
      <c r="E621" s="46" t="s">
        <v>34</v>
      </c>
    </row>
    <row r="622" spans="1:5" s="21" customFormat="1" hidden="1" x14ac:dyDescent="0.25">
      <c r="A622" s="46">
        <v>2015</v>
      </c>
      <c r="B622" s="46">
        <v>12</v>
      </c>
      <c r="C622" s="48" t="s">
        <v>57</v>
      </c>
      <c r="D622" s="40">
        <v>0</v>
      </c>
      <c r="E622" s="46" t="s">
        <v>35</v>
      </c>
    </row>
    <row r="623" spans="1:5" s="21" customFormat="1" hidden="1" x14ac:dyDescent="0.25">
      <c r="A623" s="46">
        <v>2015</v>
      </c>
      <c r="B623" s="46">
        <v>12</v>
      </c>
      <c r="C623" s="48" t="s">
        <v>68</v>
      </c>
      <c r="D623" s="40">
        <v>94436</v>
      </c>
      <c r="E623" s="46" t="s">
        <v>18</v>
      </c>
    </row>
    <row r="624" spans="1:5" s="21" customFormat="1" hidden="1" x14ac:dyDescent="0.25">
      <c r="A624" s="46">
        <v>2015</v>
      </c>
      <c r="B624" s="46">
        <v>12</v>
      </c>
      <c r="C624" s="48" t="s">
        <v>68</v>
      </c>
      <c r="D624" s="54">
        <v>94436</v>
      </c>
      <c r="E624" s="46" t="s">
        <v>34</v>
      </c>
    </row>
    <row r="625" spans="1:5" s="21" customFormat="1" hidden="1" x14ac:dyDescent="0.25">
      <c r="A625" s="46">
        <v>2015</v>
      </c>
      <c r="B625" s="46">
        <v>12</v>
      </c>
      <c r="C625" s="48" t="s">
        <v>68</v>
      </c>
      <c r="D625" s="40">
        <v>0</v>
      </c>
      <c r="E625" s="46" t="s">
        <v>35</v>
      </c>
    </row>
    <row r="626" spans="1:5" s="21" customFormat="1" hidden="1" x14ac:dyDescent="0.25">
      <c r="A626" s="46">
        <v>2016</v>
      </c>
      <c r="B626" s="46">
        <v>1</v>
      </c>
      <c r="C626" s="48" t="s">
        <v>16</v>
      </c>
      <c r="D626" s="40">
        <v>257816</v>
      </c>
      <c r="E626" s="46" t="s">
        <v>18</v>
      </c>
    </row>
    <row r="627" spans="1:5" s="21" customFormat="1" hidden="1" x14ac:dyDescent="0.25">
      <c r="A627" s="46">
        <v>2016</v>
      </c>
      <c r="B627" s="46">
        <v>1</v>
      </c>
      <c r="C627" s="48" t="s">
        <v>16</v>
      </c>
      <c r="D627" s="40">
        <v>257658</v>
      </c>
      <c r="E627" s="46" t="s">
        <v>34</v>
      </c>
    </row>
    <row r="628" spans="1:5" s="21" customFormat="1" hidden="1" x14ac:dyDescent="0.25">
      <c r="A628" s="46">
        <v>2016</v>
      </c>
      <c r="B628" s="46">
        <v>1</v>
      </c>
      <c r="C628" s="48" t="s">
        <v>16</v>
      </c>
      <c r="D628" s="40">
        <v>158</v>
      </c>
      <c r="E628" s="46" t="s">
        <v>35</v>
      </c>
    </row>
    <row r="629" spans="1:5" s="21" customFormat="1" hidden="1" x14ac:dyDescent="0.25">
      <c r="A629" s="46">
        <v>2016</v>
      </c>
      <c r="B629" s="46">
        <v>1</v>
      </c>
      <c r="C629" s="48" t="s">
        <v>67</v>
      </c>
      <c r="D629" s="40">
        <v>276407</v>
      </c>
      <c r="E629" s="46" t="s">
        <v>18</v>
      </c>
    </row>
    <row r="630" spans="1:5" s="21" customFormat="1" hidden="1" x14ac:dyDescent="0.25">
      <c r="A630" s="46">
        <v>2016</v>
      </c>
      <c r="B630" s="46">
        <v>1</v>
      </c>
      <c r="C630" s="48" t="s">
        <v>67</v>
      </c>
      <c r="D630" s="40">
        <v>276249</v>
      </c>
      <c r="E630" s="46" t="s">
        <v>34</v>
      </c>
    </row>
    <row r="631" spans="1:5" s="21" customFormat="1" hidden="1" x14ac:dyDescent="0.25">
      <c r="A631" s="46">
        <v>2016</v>
      </c>
      <c r="B631" s="46">
        <v>1</v>
      </c>
      <c r="C631" s="48" t="s">
        <v>67</v>
      </c>
      <c r="D631" s="40">
        <v>158</v>
      </c>
      <c r="E631" s="46" t="s">
        <v>35</v>
      </c>
    </row>
    <row r="632" spans="1:5" s="21" customFormat="1" hidden="1" x14ac:dyDescent="0.25">
      <c r="A632" s="46">
        <v>2016</v>
      </c>
      <c r="B632" s="46">
        <v>1</v>
      </c>
      <c r="C632" s="48" t="s">
        <v>80</v>
      </c>
      <c r="D632" s="40">
        <v>62560</v>
      </c>
      <c r="E632" s="46" t="s">
        <v>18</v>
      </c>
    </row>
    <row r="633" spans="1:5" s="21" customFormat="1" hidden="1" x14ac:dyDescent="0.25">
      <c r="A633" s="46">
        <v>2016</v>
      </c>
      <c r="B633" s="46">
        <v>1</v>
      </c>
      <c r="C633" s="48" t="s">
        <v>80</v>
      </c>
      <c r="D633" s="40">
        <v>62560</v>
      </c>
      <c r="E633" s="46" t="s">
        <v>34</v>
      </c>
    </row>
    <row r="634" spans="1:5" s="21" customFormat="1" hidden="1" x14ac:dyDescent="0.25">
      <c r="A634" s="46">
        <v>2016</v>
      </c>
      <c r="B634" s="46">
        <v>1</v>
      </c>
      <c r="C634" s="48" t="s">
        <v>80</v>
      </c>
      <c r="D634" s="40">
        <v>0</v>
      </c>
      <c r="E634" s="46" t="s">
        <v>35</v>
      </c>
    </row>
    <row r="635" spans="1:5" s="21" customFormat="1" hidden="1" x14ac:dyDescent="0.25">
      <c r="A635" s="46">
        <v>2016</v>
      </c>
      <c r="B635" s="46">
        <v>1</v>
      </c>
      <c r="C635" s="48" t="s">
        <v>68</v>
      </c>
      <c r="D635" s="40">
        <v>93765</v>
      </c>
      <c r="E635" s="46" t="s">
        <v>18</v>
      </c>
    </row>
    <row r="636" spans="1:5" s="21" customFormat="1" hidden="1" x14ac:dyDescent="0.25">
      <c r="A636" s="46">
        <v>2016</v>
      </c>
      <c r="B636" s="46">
        <v>1</v>
      </c>
      <c r="C636" s="48" t="s">
        <v>68</v>
      </c>
      <c r="D636" s="40">
        <v>93765</v>
      </c>
      <c r="E636" s="46" t="s">
        <v>34</v>
      </c>
    </row>
    <row r="637" spans="1:5" s="21" customFormat="1" hidden="1" x14ac:dyDescent="0.25">
      <c r="A637" s="46">
        <v>2016</v>
      </c>
      <c r="B637" s="46">
        <v>1</v>
      </c>
      <c r="C637" s="48" t="s">
        <v>68</v>
      </c>
      <c r="D637" s="40">
        <v>0</v>
      </c>
      <c r="E637" s="46" t="s">
        <v>35</v>
      </c>
    </row>
    <row r="638" spans="1:5" s="21" customFormat="1" hidden="1" x14ac:dyDescent="0.25">
      <c r="A638" s="41">
        <v>2016</v>
      </c>
      <c r="B638" s="41">
        <v>1</v>
      </c>
      <c r="C638" s="42" t="s">
        <v>13</v>
      </c>
      <c r="D638" s="40">
        <v>6861</v>
      </c>
      <c r="E638" s="41" t="s">
        <v>18</v>
      </c>
    </row>
    <row r="639" spans="1:5" s="21" customFormat="1" hidden="1" x14ac:dyDescent="0.25">
      <c r="A639" s="41">
        <v>2016</v>
      </c>
      <c r="B639" s="41">
        <v>1</v>
      </c>
      <c r="C639" s="42" t="s">
        <v>13</v>
      </c>
      <c r="D639" s="43">
        <v>6859</v>
      </c>
      <c r="E639" s="41" t="s">
        <v>34</v>
      </c>
    </row>
    <row r="640" spans="1:5" s="21" customFormat="1" hidden="1" x14ac:dyDescent="0.25">
      <c r="A640" s="41">
        <v>2016</v>
      </c>
      <c r="B640" s="41">
        <v>1</v>
      </c>
      <c r="C640" s="42" t="s">
        <v>13</v>
      </c>
      <c r="D640" s="45">
        <v>2</v>
      </c>
      <c r="E640" s="41" t="s">
        <v>35</v>
      </c>
    </row>
    <row r="641" spans="1:5" s="21" customFormat="1" hidden="1" x14ac:dyDescent="0.25">
      <c r="A641" s="41">
        <v>2016</v>
      </c>
      <c r="B641" s="41">
        <v>1</v>
      </c>
      <c r="C641" s="42" t="s">
        <v>83</v>
      </c>
      <c r="D641" s="40">
        <v>173</v>
      </c>
      <c r="E641" s="41" t="s">
        <v>18</v>
      </c>
    </row>
    <row r="642" spans="1:5" s="21" customFormat="1" hidden="1" x14ac:dyDescent="0.25">
      <c r="A642" s="41">
        <v>2016</v>
      </c>
      <c r="B642" s="41">
        <v>1</v>
      </c>
      <c r="C642" s="42" t="s">
        <v>83</v>
      </c>
      <c r="D642" s="43">
        <v>173</v>
      </c>
      <c r="E642" s="41" t="s">
        <v>34</v>
      </c>
    </row>
    <row r="643" spans="1:5" s="21" customFormat="1" hidden="1" x14ac:dyDescent="0.25">
      <c r="A643" s="41">
        <v>2016</v>
      </c>
      <c r="B643" s="41">
        <v>1</v>
      </c>
      <c r="C643" s="42" t="s">
        <v>83</v>
      </c>
      <c r="D643" s="40">
        <v>0</v>
      </c>
      <c r="E643" s="41" t="s">
        <v>35</v>
      </c>
    </row>
    <row r="644" spans="1:5" s="21" customFormat="1" hidden="1" x14ac:dyDescent="0.25">
      <c r="A644" s="46">
        <v>2016</v>
      </c>
      <c r="B644" s="46">
        <v>1</v>
      </c>
      <c r="C644" s="48" t="s">
        <v>36</v>
      </c>
      <c r="D644" s="40">
        <v>5774</v>
      </c>
      <c r="E644" s="46" t="s">
        <v>18</v>
      </c>
    </row>
    <row r="645" spans="1:5" s="21" customFormat="1" hidden="1" x14ac:dyDescent="0.25">
      <c r="A645" s="46">
        <v>2016</v>
      </c>
      <c r="B645" s="46">
        <v>1</v>
      </c>
      <c r="C645" s="48" t="s">
        <v>36</v>
      </c>
      <c r="D645" s="40">
        <v>5770</v>
      </c>
      <c r="E645" s="46" t="s">
        <v>34</v>
      </c>
    </row>
    <row r="646" spans="1:5" s="21" customFormat="1" hidden="1" x14ac:dyDescent="0.25">
      <c r="A646" s="46">
        <v>2016</v>
      </c>
      <c r="B646" s="46">
        <v>1</v>
      </c>
      <c r="C646" s="48" t="s">
        <v>36</v>
      </c>
      <c r="D646" s="40">
        <v>4</v>
      </c>
      <c r="E646" s="46" t="s">
        <v>35</v>
      </c>
    </row>
    <row r="647" spans="1:5" s="21" customFormat="1" hidden="1" x14ac:dyDescent="0.25">
      <c r="A647" s="46">
        <v>2016</v>
      </c>
      <c r="B647" s="46">
        <v>1</v>
      </c>
      <c r="C647" s="48" t="s">
        <v>4</v>
      </c>
      <c r="D647" s="40">
        <v>551</v>
      </c>
      <c r="E647" s="46" t="s">
        <v>18</v>
      </c>
    </row>
    <row r="648" spans="1:5" s="21" customFormat="1" hidden="1" x14ac:dyDescent="0.25">
      <c r="A648" s="46">
        <v>2016</v>
      </c>
      <c r="B648" s="46">
        <v>1</v>
      </c>
      <c r="C648" s="48" t="s">
        <v>4</v>
      </c>
      <c r="D648" s="40">
        <v>551</v>
      </c>
      <c r="E648" s="46" t="s">
        <v>34</v>
      </c>
    </row>
    <row r="649" spans="1:5" s="21" customFormat="1" hidden="1" x14ac:dyDescent="0.25">
      <c r="A649" s="46">
        <v>2016</v>
      </c>
      <c r="B649" s="46">
        <v>1</v>
      </c>
      <c r="C649" s="48" t="s">
        <v>4</v>
      </c>
      <c r="D649" s="40">
        <v>0</v>
      </c>
      <c r="E649" s="46" t="s">
        <v>35</v>
      </c>
    </row>
    <row r="650" spans="1:5" s="21" customFormat="1" hidden="1" x14ac:dyDescent="0.25">
      <c r="A650" s="46">
        <v>2016</v>
      </c>
      <c r="B650" s="46">
        <v>1</v>
      </c>
      <c r="C650" s="48" t="s">
        <v>66</v>
      </c>
      <c r="D650" s="40">
        <v>2285</v>
      </c>
      <c r="E650" s="46" t="s">
        <v>18</v>
      </c>
    </row>
    <row r="651" spans="1:5" s="21" customFormat="1" hidden="1" x14ac:dyDescent="0.25">
      <c r="A651" s="46">
        <v>2016</v>
      </c>
      <c r="B651" s="46">
        <v>1</v>
      </c>
      <c r="C651" s="48" t="s">
        <v>66</v>
      </c>
      <c r="D651" s="40">
        <v>2285</v>
      </c>
      <c r="E651" s="46" t="s">
        <v>34</v>
      </c>
    </row>
    <row r="652" spans="1:5" s="21" customFormat="1" hidden="1" x14ac:dyDescent="0.25">
      <c r="A652" s="46">
        <v>2016</v>
      </c>
      <c r="B652" s="46">
        <v>1</v>
      </c>
      <c r="C652" s="48" t="s">
        <v>66</v>
      </c>
      <c r="D652" s="40">
        <v>0</v>
      </c>
      <c r="E652" s="46" t="s">
        <v>35</v>
      </c>
    </row>
    <row r="653" spans="1:5" s="21" customFormat="1" hidden="1" x14ac:dyDescent="0.25">
      <c r="A653" s="46">
        <v>2016</v>
      </c>
      <c r="B653" s="46">
        <v>1</v>
      </c>
      <c r="C653" s="48" t="s">
        <v>84</v>
      </c>
      <c r="D653" s="40">
        <v>3886</v>
      </c>
      <c r="E653" s="46" t="s">
        <v>18</v>
      </c>
    </row>
    <row r="654" spans="1:5" s="21" customFormat="1" hidden="1" x14ac:dyDescent="0.25">
      <c r="A654" s="46">
        <v>2016</v>
      </c>
      <c r="B654" s="46">
        <v>1</v>
      </c>
      <c r="C654" s="48" t="s">
        <v>84</v>
      </c>
      <c r="D654" s="40">
        <v>3886</v>
      </c>
      <c r="E654" s="46" t="s">
        <v>34</v>
      </c>
    </row>
    <row r="655" spans="1:5" s="21" customFormat="1" hidden="1" x14ac:dyDescent="0.25">
      <c r="A655" s="46">
        <v>2016</v>
      </c>
      <c r="B655" s="46">
        <v>1</v>
      </c>
      <c r="C655" s="48" t="s">
        <v>84</v>
      </c>
      <c r="D655" s="40">
        <v>0</v>
      </c>
      <c r="E655" s="46" t="s">
        <v>35</v>
      </c>
    </row>
    <row r="656" spans="1:5" s="21" customFormat="1" hidden="1" x14ac:dyDescent="0.25">
      <c r="A656" s="46">
        <v>2016</v>
      </c>
      <c r="B656" s="46">
        <v>1</v>
      </c>
      <c r="C656" s="48" t="s">
        <v>76</v>
      </c>
      <c r="D656" s="40">
        <v>18591</v>
      </c>
      <c r="E656" s="46" t="s">
        <v>18</v>
      </c>
    </row>
    <row r="657" spans="1:5" s="21" customFormat="1" hidden="1" x14ac:dyDescent="0.25">
      <c r="A657" s="46">
        <v>2016</v>
      </c>
      <c r="B657" s="46">
        <v>1</v>
      </c>
      <c r="C657" s="48" t="s">
        <v>76</v>
      </c>
      <c r="D657" s="40">
        <v>18591</v>
      </c>
      <c r="E657" s="46" t="s">
        <v>34</v>
      </c>
    </row>
    <row r="658" spans="1:5" s="21" customFormat="1" hidden="1" x14ac:dyDescent="0.25">
      <c r="A658" s="46">
        <v>2016</v>
      </c>
      <c r="B658" s="46">
        <v>1</v>
      </c>
      <c r="C658" s="48" t="s">
        <v>76</v>
      </c>
      <c r="D658" s="40">
        <v>0</v>
      </c>
      <c r="E658" s="46" t="s">
        <v>35</v>
      </c>
    </row>
    <row r="659" spans="1:5" s="21" customFormat="1" hidden="1" x14ac:dyDescent="0.25">
      <c r="A659" s="46">
        <v>2016</v>
      </c>
      <c r="B659" s="46">
        <v>2</v>
      </c>
      <c r="C659" s="48" t="s">
        <v>16</v>
      </c>
      <c r="D659" s="40">
        <v>254507</v>
      </c>
      <c r="E659" s="46" t="s">
        <v>18</v>
      </c>
    </row>
    <row r="660" spans="1:5" s="21" customFormat="1" hidden="1" x14ac:dyDescent="0.25">
      <c r="A660" s="46">
        <v>2016</v>
      </c>
      <c r="B660" s="46">
        <v>2</v>
      </c>
      <c r="C660" s="48" t="s">
        <v>16</v>
      </c>
      <c r="D660" s="40">
        <v>254144</v>
      </c>
      <c r="E660" s="46" t="s">
        <v>34</v>
      </c>
    </row>
    <row r="661" spans="1:5" s="21" customFormat="1" hidden="1" x14ac:dyDescent="0.25">
      <c r="A661" s="46">
        <v>2016</v>
      </c>
      <c r="B661" s="46">
        <v>2</v>
      </c>
      <c r="C661" s="48" t="s">
        <v>16</v>
      </c>
      <c r="D661" s="40">
        <v>363</v>
      </c>
      <c r="E661" s="46" t="s">
        <v>35</v>
      </c>
    </row>
    <row r="662" spans="1:5" s="21" customFormat="1" hidden="1" x14ac:dyDescent="0.25">
      <c r="A662" s="46">
        <v>2016</v>
      </c>
      <c r="B662" s="46">
        <v>2</v>
      </c>
      <c r="C662" s="48" t="s">
        <v>67</v>
      </c>
      <c r="D662" s="40">
        <v>273302</v>
      </c>
      <c r="E662" s="46" t="s">
        <v>18</v>
      </c>
    </row>
    <row r="663" spans="1:5" s="21" customFormat="1" hidden="1" x14ac:dyDescent="0.25">
      <c r="A663" s="46">
        <v>2016</v>
      </c>
      <c r="B663" s="46">
        <v>2</v>
      </c>
      <c r="C663" s="48" t="s">
        <v>67</v>
      </c>
      <c r="D663" s="40">
        <v>272939</v>
      </c>
      <c r="E663" s="46" t="s">
        <v>34</v>
      </c>
    </row>
    <row r="664" spans="1:5" s="21" customFormat="1" hidden="1" x14ac:dyDescent="0.25">
      <c r="A664" s="46">
        <v>2016</v>
      </c>
      <c r="B664" s="46">
        <v>2</v>
      </c>
      <c r="C664" s="48" t="s">
        <v>67</v>
      </c>
      <c r="D664" s="40">
        <v>363</v>
      </c>
      <c r="E664" s="46" t="s">
        <v>35</v>
      </c>
    </row>
    <row r="665" spans="1:5" s="21" customFormat="1" hidden="1" x14ac:dyDescent="0.25">
      <c r="A665" s="46">
        <v>2016</v>
      </c>
      <c r="B665" s="46">
        <v>2</v>
      </c>
      <c r="C665" s="48" t="s">
        <v>80</v>
      </c>
      <c r="D665" s="40">
        <v>63096</v>
      </c>
      <c r="E665" s="46" t="s">
        <v>18</v>
      </c>
    </row>
    <row r="666" spans="1:5" s="21" customFormat="1" hidden="1" x14ac:dyDescent="0.25">
      <c r="A666" s="46">
        <v>2016</v>
      </c>
      <c r="B666" s="46">
        <v>2</v>
      </c>
      <c r="C666" s="48" t="s">
        <v>80</v>
      </c>
      <c r="D666" s="40">
        <v>63096</v>
      </c>
      <c r="E666" s="46" t="s">
        <v>34</v>
      </c>
    </row>
    <row r="667" spans="1:5" s="21" customFormat="1" hidden="1" x14ac:dyDescent="0.25">
      <c r="A667" s="46">
        <v>2016</v>
      </c>
      <c r="B667" s="46">
        <v>2</v>
      </c>
      <c r="C667" s="48" t="s">
        <v>80</v>
      </c>
      <c r="D667" s="40">
        <v>0</v>
      </c>
      <c r="E667" s="46" t="s">
        <v>35</v>
      </c>
    </row>
    <row r="668" spans="1:5" s="21" customFormat="1" hidden="1" x14ac:dyDescent="0.25">
      <c r="A668" s="46">
        <v>2016</v>
      </c>
      <c r="B668" s="46">
        <v>2</v>
      </c>
      <c r="C668" s="48" t="s">
        <v>68</v>
      </c>
      <c r="D668" s="40">
        <v>91334</v>
      </c>
      <c r="E668" s="46" t="s">
        <v>18</v>
      </c>
    </row>
    <row r="669" spans="1:5" s="21" customFormat="1" hidden="1" x14ac:dyDescent="0.25">
      <c r="A669" s="46">
        <v>2016</v>
      </c>
      <c r="B669" s="46">
        <v>2</v>
      </c>
      <c r="C669" s="48" t="s">
        <v>68</v>
      </c>
      <c r="D669" s="40">
        <v>91334</v>
      </c>
      <c r="E669" s="46" t="s">
        <v>34</v>
      </c>
    </row>
    <row r="670" spans="1:5" s="21" customFormat="1" hidden="1" x14ac:dyDescent="0.25">
      <c r="A670" s="46">
        <v>2016</v>
      </c>
      <c r="B670" s="46">
        <v>2</v>
      </c>
      <c r="C670" s="48" t="s">
        <v>68</v>
      </c>
      <c r="D670" s="40">
        <v>0</v>
      </c>
      <c r="E670" s="46" t="s">
        <v>35</v>
      </c>
    </row>
    <row r="671" spans="1:5" s="21" customFormat="1" hidden="1" x14ac:dyDescent="0.25">
      <c r="A671" s="41">
        <v>2016</v>
      </c>
      <c r="B671" s="41">
        <v>2</v>
      </c>
      <c r="C671" s="42" t="s">
        <v>13</v>
      </c>
      <c r="D671" s="40">
        <v>10303</v>
      </c>
      <c r="E671" s="41" t="s">
        <v>18</v>
      </c>
    </row>
    <row r="672" spans="1:5" s="21" customFormat="1" hidden="1" x14ac:dyDescent="0.25">
      <c r="A672" s="41">
        <v>2016</v>
      </c>
      <c r="B672" s="41">
        <v>2</v>
      </c>
      <c r="C672" s="42" t="s">
        <v>13</v>
      </c>
      <c r="D672" s="43">
        <v>10088</v>
      </c>
      <c r="E672" s="41" t="s">
        <v>34</v>
      </c>
    </row>
    <row r="673" spans="1:5" s="21" customFormat="1" hidden="1" x14ac:dyDescent="0.25">
      <c r="A673" s="41">
        <v>2016</v>
      </c>
      <c r="B673" s="41">
        <v>2</v>
      </c>
      <c r="C673" s="42" t="s">
        <v>13</v>
      </c>
      <c r="D673" s="45">
        <v>215</v>
      </c>
      <c r="E673" s="41" t="s">
        <v>35</v>
      </c>
    </row>
    <row r="674" spans="1:5" s="21" customFormat="1" hidden="1" x14ac:dyDescent="0.25">
      <c r="A674" s="41">
        <v>2016</v>
      </c>
      <c r="B674" s="41">
        <v>2</v>
      </c>
      <c r="C674" s="42" t="s">
        <v>83</v>
      </c>
      <c r="D674" s="40">
        <v>192</v>
      </c>
      <c r="E674" s="41" t="s">
        <v>18</v>
      </c>
    </row>
    <row r="675" spans="1:5" s="21" customFormat="1" hidden="1" x14ac:dyDescent="0.25">
      <c r="A675" s="41">
        <v>2016</v>
      </c>
      <c r="B675" s="41">
        <v>2</v>
      </c>
      <c r="C675" s="42" t="s">
        <v>83</v>
      </c>
      <c r="D675" s="43">
        <v>190</v>
      </c>
      <c r="E675" s="41" t="s">
        <v>34</v>
      </c>
    </row>
    <row r="676" spans="1:5" s="21" customFormat="1" hidden="1" x14ac:dyDescent="0.25">
      <c r="A676" s="41">
        <v>2016</v>
      </c>
      <c r="B676" s="41">
        <v>2</v>
      </c>
      <c r="C676" s="42" t="s">
        <v>83</v>
      </c>
      <c r="D676" s="40">
        <v>2</v>
      </c>
      <c r="E676" s="41" t="s">
        <v>35</v>
      </c>
    </row>
    <row r="677" spans="1:5" s="21" customFormat="1" hidden="1" x14ac:dyDescent="0.25">
      <c r="A677" s="46">
        <v>2016</v>
      </c>
      <c r="B677" s="46">
        <v>2</v>
      </c>
      <c r="C677" s="48" t="s">
        <v>36</v>
      </c>
      <c r="D677" s="40">
        <v>10896</v>
      </c>
      <c r="E677" s="46" t="s">
        <v>18</v>
      </c>
    </row>
    <row r="678" spans="1:5" s="21" customFormat="1" hidden="1" x14ac:dyDescent="0.25">
      <c r="A678" s="46">
        <v>2016</v>
      </c>
      <c r="B678" s="46">
        <v>2</v>
      </c>
      <c r="C678" s="48" t="s">
        <v>36</v>
      </c>
      <c r="D678" s="40">
        <v>10881</v>
      </c>
      <c r="E678" s="46" t="s">
        <v>34</v>
      </c>
    </row>
    <row r="679" spans="1:5" s="21" customFormat="1" hidden="1" x14ac:dyDescent="0.25">
      <c r="A679" s="46">
        <v>2016</v>
      </c>
      <c r="B679" s="46">
        <v>2</v>
      </c>
      <c r="C679" s="48" t="s">
        <v>36</v>
      </c>
      <c r="D679" s="40">
        <v>15</v>
      </c>
      <c r="E679" s="46" t="s">
        <v>35</v>
      </c>
    </row>
    <row r="680" spans="1:5" s="21" customFormat="1" hidden="1" x14ac:dyDescent="0.25">
      <c r="A680" s="46">
        <v>2016</v>
      </c>
      <c r="B680" s="46">
        <v>2</v>
      </c>
      <c r="C680" s="48" t="s">
        <v>4</v>
      </c>
      <c r="D680" s="40">
        <v>2349</v>
      </c>
      <c r="E680" s="46" t="s">
        <v>18</v>
      </c>
    </row>
    <row r="681" spans="1:5" s="21" customFormat="1" hidden="1" x14ac:dyDescent="0.25">
      <c r="A681" s="46">
        <v>2016</v>
      </c>
      <c r="B681" s="46">
        <v>2</v>
      </c>
      <c r="C681" s="48" t="s">
        <v>4</v>
      </c>
      <c r="D681" s="40">
        <v>2349</v>
      </c>
      <c r="E681" s="46" t="s">
        <v>34</v>
      </c>
    </row>
    <row r="682" spans="1:5" s="21" customFormat="1" hidden="1" x14ac:dyDescent="0.25">
      <c r="A682" s="46">
        <v>2016</v>
      </c>
      <c r="B682" s="46">
        <v>2</v>
      </c>
      <c r="C682" s="48" t="s">
        <v>4</v>
      </c>
      <c r="D682" s="40">
        <v>0</v>
      </c>
      <c r="E682" s="46" t="s">
        <v>35</v>
      </c>
    </row>
    <row r="683" spans="1:5" s="21" customFormat="1" hidden="1" x14ac:dyDescent="0.25">
      <c r="A683" s="46">
        <v>2016</v>
      </c>
      <c r="B683" s="46">
        <v>2</v>
      </c>
      <c r="C683" s="48" t="s">
        <v>66</v>
      </c>
      <c r="D683" s="40">
        <v>7921</v>
      </c>
      <c r="E683" s="46" t="s">
        <v>18</v>
      </c>
    </row>
    <row r="684" spans="1:5" s="21" customFormat="1" hidden="1" x14ac:dyDescent="0.25">
      <c r="A684" s="46">
        <v>2016</v>
      </c>
      <c r="B684" s="46">
        <v>2</v>
      </c>
      <c r="C684" s="48" t="s">
        <v>66</v>
      </c>
      <c r="D684" s="40">
        <v>7920</v>
      </c>
      <c r="E684" s="46" t="s">
        <v>34</v>
      </c>
    </row>
    <row r="685" spans="1:5" s="21" customFormat="1" hidden="1" x14ac:dyDescent="0.25">
      <c r="A685" s="46">
        <v>2016</v>
      </c>
      <c r="B685" s="46">
        <v>2</v>
      </c>
      <c r="C685" s="48" t="s">
        <v>66</v>
      </c>
      <c r="D685" s="40">
        <v>1</v>
      </c>
      <c r="E685" s="46" t="s">
        <v>35</v>
      </c>
    </row>
    <row r="686" spans="1:5" s="21" customFormat="1" hidden="1" x14ac:dyDescent="0.25">
      <c r="A686" s="46">
        <v>2016</v>
      </c>
      <c r="B686" s="46">
        <v>2</v>
      </c>
      <c r="C686" s="48" t="s">
        <v>84</v>
      </c>
      <c r="D686" s="40">
        <v>11447</v>
      </c>
      <c r="E686" s="46" t="s">
        <v>18</v>
      </c>
    </row>
    <row r="687" spans="1:5" s="21" customFormat="1" hidden="1" x14ac:dyDescent="0.25">
      <c r="A687" s="46">
        <v>2016</v>
      </c>
      <c r="B687" s="46">
        <v>2</v>
      </c>
      <c r="C687" s="48" t="s">
        <v>84</v>
      </c>
      <c r="D687" s="40">
        <v>11442</v>
      </c>
      <c r="E687" s="46" t="s">
        <v>34</v>
      </c>
    </row>
    <row r="688" spans="1:5" s="21" customFormat="1" hidden="1" x14ac:dyDescent="0.25">
      <c r="A688" s="46">
        <v>2016</v>
      </c>
      <c r="B688" s="46">
        <v>2</v>
      </c>
      <c r="C688" s="48" t="s">
        <v>84</v>
      </c>
      <c r="D688" s="40">
        <v>5</v>
      </c>
      <c r="E688" s="46" t="s">
        <v>35</v>
      </c>
    </row>
    <row r="689" spans="1:5" s="21" customFormat="1" hidden="1" x14ac:dyDescent="0.25">
      <c r="A689" s="46">
        <v>2016</v>
      </c>
      <c r="B689" s="46">
        <v>2</v>
      </c>
      <c r="C689" s="48" t="s">
        <v>76</v>
      </c>
      <c r="D689" s="40">
        <v>18795</v>
      </c>
      <c r="E689" s="46" t="s">
        <v>18</v>
      </c>
    </row>
    <row r="690" spans="1:5" s="21" customFormat="1" hidden="1" x14ac:dyDescent="0.25">
      <c r="A690" s="46">
        <v>2016</v>
      </c>
      <c r="B690" s="46">
        <v>2</v>
      </c>
      <c r="C690" s="48" t="s">
        <v>76</v>
      </c>
      <c r="D690" s="40">
        <v>18795</v>
      </c>
      <c r="E690" s="46" t="s">
        <v>34</v>
      </c>
    </row>
    <row r="691" spans="1:5" s="21" customFormat="1" hidden="1" x14ac:dyDescent="0.25">
      <c r="A691" s="46">
        <v>2016</v>
      </c>
      <c r="B691" s="46">
        <v>2</v>
      </c>
      <c r="C691" s="48" t="s">
        <v>76</v>
      </c>
      <c r="D691" s="40">
        <v>0</v>
      </c>
      <c r="E691" s="46" t="s">
        <v>35</v>
      </c>
    </row>
    <row r="692" spans="1:5" s="21" customFormat="1" hidden="1" x14ac:dyDescent="0.25">
      <c r="A692" s="46">
        <v>2016</v>
      </c>
      <c r="B692" s="46">
        <v>3</v>
      </c>
      <c r="C692" s="48" t="s">
        <v>16</v>
      </c>
      <c r="D692" s="40">
        <v>250185</v>
      </c>
      <c r="E692" s="46" t="s">
        <v>18</v>
      </c>
    </row>
    <row r="693" spans="1:5" s="21" customFormat="1" hidden="1" x14ac:dyDescent="0.25">
      <c r="A693" s="46">
        <v>2016</v>
      </c>
      <c r="B693" s="46">
        <v>3</v>
      </c>
      <c r="C693" s="48" t="s">
        <v>16</v>
      </c>
      <c r="D693" s="40">
        <v>249307</v>
      </c>
      <c r="E693" s="46" t="s">
        <v>34</v>
      </c>
    </row>
    <row r="694" spans="1:5" s="21" customFormat="1" hidden="1" x14ac:dyDescent="0.25">
      <c r="A694" s="46">
        <v>2016</v>
      </c>
      <c r="B694" s="46">
        <v>3</v>
      </c>
      <c r="C694" s="48" t="s">
        <v>16</v>
      </c>
      <c r="D694" s="40">
        <v>878</v>
      </c>
      <c r="E694" s="46" t="s">
        <v>35</v>
      </c>
    </row>
    <row r="695" spans="1:5" s="21" customFormat="1" hidden="1" x14ac:dyDescent="0.25">
      <c r="A695" s="46">
        <v>2016</v>
      </c>
      <c r="B695" s="46">
        <v>3</v>
      </c>
      <c r="C695" s="48" t="s">
        <v>67</v>
      </c>
      <c r="D695" s="40">
        <v>268988</v>
      </c>
      <c r="E695" s="46" t="s">
        <v>18</v>
      </c>
    </row>
    <row r="696" spans="1:5" s="21" customFormat="1" hidden="1" x14ac:dyDescent="0.25">
      <c r="A696" s="46">
        <v>2016</v>
      </c>
      <c r="B696" s="46">
        <v>3</v>
      </c>
      <c r="C696" s="48" t="s">
        <v>67</v>
      </c>
      <c r="D696" s="40">
        <v>268110</v>
      </c>
      <c r="E696" s="46" t="s">
        <v>34</v>
      </c>
    </row>
    <row r="697" spans="1:5" s="21" customFormat="1" hidden="1" x14ac:dyDescent="0.25">
      <c r="A697" s="46">
        <v>2016</v>
      </c>
      <c r="B697" s="46">
        <v>3</v>
      </c>
      <c r="C697" s="48" t="s">
        <v>67</v>
      </c>
      <c r="D697" s="40">
        <v>878</v>
      </c>
      <c r="E697" s="46" t="s">
        <v>35</v>
      </c>
    </row>
    <row r="698" spans="1:5" s="21" customFormat="1" hidden="1" x14ac:dyDescent="0.25">
      <c r="A698" s="46">
        <v>2016</v>
      </c>
      <c r="B698" s="46">
        <v>3</v>
      </c>
      <c r="C698" s="48" t="s">
        <v>80</v>
      </c>
      <c r="D698" s="40">
        <v>63935</v>
      </c>
      <c r="E698" s="46" t="s">
        <v>18</v>
      </c>
    </row>
    <row r="699" spans="1:5" s="21" customFormat="1" hidden="1" x14ac:dyDescent="0.25">
      <c r="A699" s="46">
        <v>2016</v>
      </c>
      <c r="B699" s="46">
        <v>3</v>
      </c>
      <c r="C699" s="48" t="s">
        <v>80</v>
      </c>
      <c r="D699" s="40">
        <v>63935</v>
      </c>
      <c r="E699" s="46" t="s">
        <v>34</v>
      </c>
    </row>
    <row r="700" spans="1:5" s="21" customFormat="1" hidden="1" x14ac:dyDescent="0.25">
      <c r="A700" s="46">
        <v>2016</v>
      </c>
      <c r="B700" s="46">
        <v>3</v>
      </c>
      <c r="C700" s="48" t="s">
        <v>80</v>
      </c>
      <c r="D700" s="40">
        <v>0</v>
      </c>
      <c r="E700" s="46" t="s">
        <v>35</v>
      </c>
    </row>
    <row r="701" spans="1:5" s="21" customFormat="1" hidden="1" x14ac:dyDescent="0.25">
      <c r="A701" s="46">
        <v>2016</v>
      </c>
      <c r="B701" s="46">
        <v>3</v>
      </c>
      <c r="C701" s="48" t="s">
        <v>68</v>
      </c>
      <c r="D701" s="40">
        <v>90284</v>
      </c>
      <c r="E701" s="46" t="s">
        <v>18</v>
      </c>
    </row>
    <row r="702" spans="1:5" s="21" customFormat="1" hidden="1" x14ac:dyDescent="0.25">
      <c r="A702" s="46">
        <v>2016</v>
      </c>
      <c r="B702" s="46">
        <v>3</v>
      </c>
      <c r="C702" s="48" t="s">
        <v>68</v>
      </c>
      <c r="D702" s="40">
        <v>90284</v>
      </c>
      <c r="E702" s="46" t="s">
        <v>34</v>
      </c>
    </row>
    <row r="703" spans="1:5" s="21" customFormat="1" hidden="1" x14ac:dyDescent="0.25">
      <c r="A703" s="46">
        <v>2016</v>
      </c>
      <c r="B703" s="46">
        <v>3</v>
      </c>
      <c r="C703" s="48" t="s">
        <v>68</v>
      </c>
      <c r="D703" s="40">
        <v>0</v>
      </c>
      <c r="E703" s="46" t="s">
        <v>35</v>
      </c>
    </row>
    <row r="704" spans="1:5" s="21" customFormat="1" hidden="1" x14ac:dyDescent="0.25">
      <c r="A704" s="41">
        <v>2016</v>
      </c>
      <c r="B704" s="41">
        <v>3</v>
      </c>
      <c r="C704" s="42" t="s">
        <v>13</v>
      </c>
      <c r="D704" s="40">
        <v>9946</v>
      </c>
      <c r="E704" s="41" t="s">
        <v>18</v>
      </c>
    </row>
    <row r="705" spans="1:5" s="21" customFormat="1" hidden="1" x14ac:dyDescent="0.25">
      <c r="A705" s="41">
        <v>2016</v>
      </c>
      <c r="B705" s="41">
        <v>3</v>
      </c>
      <c r="C705" s="42" t="s">
        <v>13</v>
      </c>
      <c r="D705" s="43">
        <v>9414</v>
      </c>
      <c r="E705" s="41" t="s">
        <v>34</v>
      </c>
    </row>
    <row r="706" spans="1:5" s="21" customFormat="1" hidden="1" x14ac:dyDescent="0.25">
      <c r="A706" s="41">
        <v>2016</v>
      </c>
      <c r="B706" s="41">
        <v>3</v>
      </c>
      <c r="C706" s="42" t="s">
        <v>13</v>
      </c>
      <c r="D706" s="45">
        <v>532</v>
      </c>
      <c r="E706" s="41" t="s">
        <v>35</v>
      </c>
    </row>
    <row r="707" spans="1:5" s="21" customFormat="1" hidden="1" x14ac:dyDescent="0.25">
      <c r="A707" s="41">
        <v>2016</v>
      </c>
      <c r="B707" s="41">
        <v>3</v>
      </c>
      <c r="C707" s="42" t="s">
        <v>83</v>
      </c>
      <c r="D707" s="40">
        <v>674</v>
      </c>
      <c r="E707" s="41" t="s">
        <v>18</v>
      </c>
    </row>
    <row r="708" spans="1:5" s="21" customFormat="1" hidden="1" x14ac:dyDescent="0.25">
      <c r="A708" s="41">
        <v>2016</v>
      </c>
      <c r="B708" s="41">
        <v>3</v>
      </c>
      <c r="C708" s="42" t="s">
        <v>83</v>
      </c>
      <c r="D708" s="43">
        <v>674</v>
      </c>
      <c r="E708" s="41" t="s">
        <v>34</v>
      </c>
    </row>
    <row r="709" spans="1:5" s="21" customFormat="1" hidden="1" x14ac:dyDescent="0.25">
      <c r="A709" s="41">
        <v>2016</v>
      </c>
      <c r="B709" s="41">
        <v>3</v>
      </c>
      <c r="C709" s="42" t="s">
        <v>83</v>
      </c>
      <c r="D709" s="40">
        <v>0</v>
      </c>
      <c r="E709" s="41" t="s">
        <v>35</v>
      </c>
    </row>
    <row r="710" spans="1:5" s="21" customFormat="1" hidden="1" x14ac:dyDescent="0.25">
      <c r="A710" s="46">
        <v>2016</v>
      </c>
      <c r="B710" s="46">
        <v>3</v>
      </c>
      <c r="C710" s="48" t="s">
        <v>36</v>
      </c>
      <c r="D710" s="40">
        <v>8007</v>
      </c>
      <c r="E710" s="46" t="s">
        <v>18</v>
      </c>
    </row>
    <row r="711" spans="1:5" s="21" customFormat="1" hidden="1" x14ac:dyDescent="0.25">
      <c r="A711" s="46">
        <v>2016</v>
      </c>
      <c r="B711" s="46">
        <v>3</v>
      </c>
      <c r="C711" s="48" t="s">
        <v>36</v>
      </c>
      <c r="D711" s="40">
        <v>7966</v>
      </c>
      <c r="E711" s="46" t="s">
        <v>34</v>
      </c>
    </row>
    <row r="712" spans="1:5" s="21" customFormat="1" hidden="1" x14ac:dyDescent="0.25">
      <c r="A712" s="46">
        <v>2016</v>
      </c>
      <c r="B712" s="46">
        <v>3</v>
      </c>
      <c r="C712" s="48" t="s">
        <v>36</v>
      </c>
      <c r="D712" s="40">
        <v>41</v>
      </c>
      <c r="E712" s="46" t="s">
        <v>35</v>
      </c>
    </row>
    <row r="713" spans="1:5" s="21" customFormat="1" hidden="1" x14ac:dyDescent="0.25">
      <c r="A713" s="46">
        <v>2016</v>
      </c>
      <c r="B713" s="46">
        <v>3</v>
      </c>
      <c r="C713" s="48" t="s">
        <v>4</v>
      </c>
      <c r="D713" s="40">
        <v>2322</v>
      </c>
      <c r="E713" s="46" t="s">
        <v>18</v>
      </c>
    </row>
    <row r="714" spans="1:5" s="21" customFormat="1" hidden="1" x14ac:dyDescent="0.25">
      <c r="A714" s="46">
        <v>2016</v>
      </c>
      <c r="B714" s="46">
        <v>3</v>
      </c>
      <c r="C714" s="48" t="s">
        <v>4</v>
      </c>
      <c r="D714" s="40">
        <v>2322</v>
      </c>
      <c r="E714" s="46" t="s">
        <v>34</v>
      </c>
    </row>
    <row r="715" spans="1:5" s="21" customFormat="1" hidden="1" x14ac:dyDescent="0.25">
      <c r="A715" s="46">
        <v>2016</v>
      </c>
      <c r="B715" s="46">
        <v>3</v>
      </c>
      <c r="C715" s="48" t="s">
        <v>4</v>
      </c>
      <c r="D715" s="40">
        <v>0</v>
      </c>
      <c r="E715" s="46" t="s">
        <v>35</v>
      </c>
    </row>
    <row r="716" spans="1:5" s="21" customFormat="1" hidden="1" x14ac:dyDescent="0.25">
      <c r="A716" s="46">
        <v>2016</v>
      </c>
      <c r="B716" s="46">
        <v>3</v>
      </c>
      <c r="C716" s="48" t="s">
        <v>66</v>
      </c>
      <c r="D716" s="40">
        <v>8758</v>
      </c>
      <c r="E716" s="46" t="s">
        <v>18</v>
      </c>
    </row>
    <row r="717" spans="1:5" s="21" customFormat="1" hidden="1" x14ac:dyDescent="0.25">
      <c r="A717" s="46">
        <v>2016</v>
      </c>
      <c r="B717" s="46">
        <v>3</v>
      </c>
      <c r="C717" s="48" t="s">
        <v>66</v>
      </c>
      <c r="D717" s="40">
        <v>8757</v>
      </c>
      <c r="E717" s="46" t="s">
        <v>34</v>
      </c>
    </row>
    <row r="718" spans="1:5" s="21" customFormat="1" hidden="1" x14ac:dyDescent="0.25">
      <c r="A718" s="46">
        <v>2016</v>
      </c>
      <c r="B718" s="46">
        <v>3</v>
      </c>
      <c r="C718" s="48" t="s">
        <v>66</v>
      </c>
      <c r="D718" s="40">
        <v>1</v>
      </c>
      <c r="E718" s="46" t="s">
        <v>35</v>
      </c>
    </row>
    <row r="719" spans="1:5" s="21" customFormat="1" hidden="1" x14ac:dyDescent="0.25">
      <c r="A719" s="46">
        <v>2016</v>
      </c>
      <c r="B719" s="46">
        <v>3</v>
      </c>
      <c r="C719" s="48" t="s">
        <v>84</v>
      </c>
      <c r="D719" s="40">
        <v>11943</v>
      </c>
      <c r="E719" s="46" t="s">
        <v>18</v>
      </c>
    </row>
    <row r="720" spans="1:5" s="21" customFormat="1" hidden="1" x14ac:dyDescent="0.25">
      <c r="A720" s="46">
        <v>2016</v>
      </c>
      <c r="B720" s="46">
        <v>3</v>
      </c>
      <c r="C720" s="48" t="s">
        <v>84</v>
      </c>
      <c r="D720" s="40">
        <v>11940</v>
      </c>
      <c r="E720" s="46" t="s">
        <v>34</v>
      </c>
    </row>
    <row r="721" spans="1:5" s="21" customFormat="1" hidden="1" x14ac:dyDescent="0.25">
      <c r="A721" s="46">
        <v>2016</v>
      </c>
      <c r="B721" s="46">
        <v>3</v>
      </c>
      <c r="C721" s="48" t="s">
        <v>84</v>
      </c>
      <c r="D721" s="40">
        <v>3</v>
      </c>
      <c r="E721" s="46" t="s">
        <v>35</v>
      </c>
    </row>
    <row r="722" spans="1:5" s="21" customFormat="1" hidden="1" x14ac:dyDescent="0.25">
      <c r="A722" s="46">
        <v>2016</v>
      </c>
      <c r="B722" s="46">
        <v>3</v>
      </c>
      <c r="C722" s="48" t="s">
        <v>76</v>
      </c>
      <c r="D722" s="40">
        <v>18803</v>
      </c>
      <c r="E722" s="46" t="s">
        <v>18</v>
      </c>
    </row>
    <row r="723" spans="1:5" s="21" customFormat="1" hidden="1" x14ac:dyDescent="0.25">
      <c r="A723" s="46">
        <v>2016</v>
      </c>
      <c r="B723" s="46">
        <v>3</v>
      </c>
      <c r="C723" s="48" t="s">
        <v>76</v>
      </c>
      <c r="D723" s="40">
        <v>18803</v>
      </c>
      <c r="E723" s="46" t="s">
        <v>34</v>
      </c>
    </row>
    <row r="724" spans="1:5" s="21" customFormat="1" hidden="1" x14ac:dyDescent="0.25">
      <c r="A724" s="46">
        <v>2016</v>
      </c>
      <c r="B724" s="46">
        <v>3</v>
      </c>
      <c r="C724" s="48" t="s">
        <v>76</v>
      </c>
      <c r="D724" s="40">
        <v>0</v>
      </c>
      <c r="E724" s="46" t="s">
        <v>35</v>
      </c>
    </row>
    <row r="725" spans="1:5" s="21" customFormat="1" hidden="1" x14ac:dyDescent="0.25">
      <c r="A725" s="46">
        <v>2016</v>
      </c>
      <c r="B725" s="46">
        <v>4</v>
      </c>
      <c r="C725" s="48" t="s">
        <v>16</v>
      </c>
      <c r="D725" s="40">
        <v>252929</v>
      </c>
      <c r="E725" s="46" t="s">
        <v>18</v>
      </c>
    </row>
    <row r="726" spans="1:5" s="21" customFormat="1" hidden="1" x14ac:dyDescent="0.25">
      <c r="A726" s="46">
        <v>2016</v>
      </c>
      <c r="B726" s="46">
        <v>4</v>
      </c>
      <c r="C726" s="48" t="s">
        <v>16</v>
      </c>
      <c r="D726" s="40">
        <v>251358</v>
      </c>
      <c r="E726" s="46" t="s">
        <v>34</v>
      </c>
    </row>
    <row r="727" spans="1:5" s="21" customFormat="1" hidden="1" x14ac:dyDescent="0.25">
      <c r="A727" s="46">
        <v>2016</v>
      </c>
      <c r="B727" s="46">
        <v>4</v>
      </c>
      <c r="C727" s="48" t="s">
        <v>16</v>
      </c>
      <c r="D727" s="40">
        <v>1571</v>
      </c>
      <c r="E727" s="46" t="s">
        <v>35</v>
      </c>
    </row>
    <row r="728" spans="1:5" s="21" customFormat="1" hidden="1" x14ac:dyDescent="0.25">
      <c r="A728" s="46">
        <v>2016</v>
      </c>
      <c r="B728" s="46">
        <v>4</v>
      </c>
      <c r="C728" s="48" t="s">
        <v>67</v>
      </c>
      <c r="D728" s="40">
        <v>271746</v>
      </c>
      <c r="E728" s="46" t="s">
        <v>18</v>
      </c>
    </row>
    <row r="729" spans="1:5" s="21" customFormat="1" hidden="1" x14ac:dyDescent="0.25">
      <c r="A729" s="46">
        <v>2016</v>
      </c>
      <c r="B729" s="46">
        <v>4</v>
      </c>
      <c r="C729" s="48" t="s">
        <v>67</v>
      </c>
      <c r="D729" s="40">
        <v>270175</v>
      </c>
      <c r="E729" s="46" t="s">
        <v>34</v>
      </c>
    </row>
    <row r="730" spans="1:5" s="21" customFormat="1" hidden="1" x14ac:dyDescent="0.25">
      <c r="A730" s="46">
        <v>2016</v>
      </c>
      <c r="B730" s="46">
        <v>4</v>
      </c>
      <c r="C730" s="48" t="s">
        <v>67</v>
      </c>
      <c r="D730" s="40">
        <v>1571</v>
      </c>
      <c r="E730" s="46" t="s">
        <v>35</v>
      </c>
    </row>
    <row r="731" spans="1:5" s="21" customFormat="1" hidden="1" x14ac:dyDescent="0.25">
      <c r="A731" s="41">
        <v>2016</v>
      </c>
      <c r="B731" s="41">
        <v>4</v>
      </c>
      <c r="C731" s="42" t="s">
        <v>13</v>
      </c>
      <c r="D731" s="40">
        <v>10306</v>
      </c>
      <c r="E731" s="41" t="s">
        <v>18</v>
      </c>
    </row>
    <row r="732" spans="1:5" s="21" customFormat="1" hidden="1" x14ac:dyDescent="0.25">
      <c r="A732" s="41">
        <v>2016</v>
      </c>
      <c r="B732" s="41">
        <v>4</v>
      </c>
      <c r="C732" s="42" t="s">
        <v>13</v>
      </c>
      <c r="D732" s="43">
        <v>9564</v>
      </c>
      <c r="E732" s="41" t="s">
        <v>34</v>
      </c>
    </row>
    <row r="733" spans="1:5" s="21" customFormat="1" hidden="1" x14ac:dyDescent="0.25">
      <c r="A733" s="41">
        <v>2016</v>
      </c>
      <c r="B733" s="41">
        <v>4</v>
      </c>
      <c r="C733" s="42" t="s">
        <v>13</v>
      </c>
      <c r="D733" s="45">
        <v>742</v>
      </c>
      <c r="E733" s="41" t="s">
        <v>35</v>
      </c>
    </row>
    <row r="734" spans="1:5" s="21" customFormat="1" hidden="1" x14ac:dyDescent="0.25">
      <c r="A734" s="41">
        <v>2016</v>
      </c>
      <c r="B734" s="41">
        <v>4</v>
      </c>
      <c r="C734" s="42" t="s">
        <v>83</v>
      </c>
      <c r="D734" s="40">
        <v>487</v>
      </c>
      <c r="E734" s="41" t="s">
        <v>18</v>
      </c>
    </row>
    <row r="735" spans="1:5" s="21" customFormat="1" hidden="1" x14ac:dyDescent="0.25">
      <c r="A735" s="41">
        <v>2016</v>
      </c>
      <c r="B735" s="41">
        <v>4</v>
      </c>
      <c r="C735" s="42" t="s">
        <v>83</v>
      </c>
      <c r="D735" s="43">
        <v>485</v>
      </c>
      <c r="E735" s="41" t="s">
        <v>34</v>
      </c>
    </row>
    <row r="736" spans="1:5" s="21" customFormat="1" hidden="1" x14ac:dyDescent="0.25">
      <c r="A736" s="41">
        <v>2016</v>
      </c>
      <c r="B736" s="41">
        <v>4</v>
      </c>
      <c r="C736" s="42" t="s">
        <v>83</v>
      </c>
      <c r="D736" s="40">
        <v>2</v>
      </c>
      <c r="E736" s="41" t="s">
        <v>35</v>
      </c>
    </row>
    <row r="737" spans="1:5" s="21" customFormat="1" hidden="1" x14ac:dyDescent="0.25">
      <c r="A737" s="46">
        <v>2016</v>
      </c>
      <c r="B737" s="46">
        <v>4</v>
      </c>
      <c r="C737" s="48" t="s">
        <v>36</v>
      </c>
      <c r="D737" s="40">
        <v>1754</v>
      </c>
      <c r="E737" s="46" t="s">
        <v>18</v>
      </c>
    </row>
    <row r="738" spans="1:5" s="21" customFormat="1" hidden="1" x14ac:dyDescent="0.25">
      <c r="A738" s="46">
        <v>2016</v>
      </c>
      <c r="B738" s="46">
        <v>4</v>
      </c>
      <c r="C738" s="48" t="s">
        <v>36</v>
      </c>
      <c r="D738" s="40">
        <v>1741</v>
      </c>
      <c r="E738" s="46" t="s">
        <v>34</v>
      </c>
    </row>
    <row r="739" spans="1:5" s="21" customFormat="1" hidden="1" x14ac:dyDescent="0.25">
      <c r="A739" s="46">
        <v>2016</v>
      </c>
      <c r="B739" s="46">
        <v>4</v>
      </c>
      <c r="C739" s="48" t="s">
        <v>36</v>
      </c>
      <c r="D739" s="40">
        <v>13</v>
      </c>
      <c r="E739" s="46" t="s">
        <v>35</v>
      </c>
    </row>
    <row r="740" spans="1:5" s="21" customFormat="1" hidden="1" x14ac:dyDescent="0.25">
      <c r="A740" s="46">
        <v>2016</v>
      </c>
      <c r="B740" s="46">
        <v>4</v>
      </c>
      <c r="C740" s="48" t="s">
        <v>4</v>
      </c>
      <c r="D740" s="40">
        <v>3384</v>
      </c>
      <c r="E740" s="46" t="s">
        <v>18</v>
      </c>
    </row>
    <row r="741" spans="1:5" s="21" customFormat="1" hidden="1" x14ac:dyDescent="0.25">
      <c r="A741" s="46">
        <v>2016</v>
      </c>
      <c r="B741" s="46">
        <v>4</v>
      </c>
      <c r="C741" s="48" t="s">
        <v>4</v>
      </c>
      <c r="D741" s="40">
        <v>3384</v>
      </c>
      <c r="E741" s="46" t="s">
        <v>34</v>
      </c>
    </row>
    <row r="742" spans="1:5" s="21" customFormat="1" hidden="1" x14ac:dyDescent="0.25">
      <c r="A742" s="46">
        <v>2016</v>
      </c>
      <c r="B742" s="46">
        <v>4</v>
      </c>
      <c r="C742" s="48" t="s">
        <v>4</v>
      </c>
      <c r="D742" s="40">
        <v>0</v>
      </c>
      <c r="E742" s="46" t="s">
        <v>35</v>
      </c>
    </row>
    <row r="743" spans="1:5" s="21" customFormat="1" hidden="1" x14ac:dyDescent="0.25">
      <c r="A743" s="46">
        <v>2016</v>
      </c>
      <c r="B743" s="46">
        <v>4</v>
      </c>
      <c r="C743" s="48" t="s">
        <v>66</v>
      </c>
      <c r="D743" s="40">
        <v>2590</v>
      </c>
      <c r="E743" s="46" t="s">
        <v>18</v>
      </c>
    </row>
    <row r="744" spans="1:5" s="21" customFormat="1" hidden="1" x14ac:dyDescent="0.25">
      <c r="A744" s="46">
        <v>2016</v>
      </c>
      <c r="B744" s="46">
        <v>4</v>
      </c>
      <c r="C744" s="48" t="s">
        <v>66</v>
      </c>
      <c r="D744" s="40">
        <v>2588</v>
      </c>
      <c r="E744" s="46" t="s">
        <v>34</v>
      </c>
    </row>
    <row r="745" spans="1:5" s="21" customFormat="1" hidden="1" x14ac:dyDescent="0.25">
      <c r="A745" s="46">
        <v>2016</v>
      </c>
      <c r="B745" s="46">
        <v>4</v>
      </c>
      <c r="C745" s="48" t="s">
        <v>66</v>
      </c>
      <c r="D745" s="40">
        <v>2</v>
      </c>
      <c r="E745" s="46" t="s">
        <v>35</v>
      </c>
    </row>
    <row r="746" spans="1:5" s="21" customFormat="1" hidden="1" x14ac:dyDescent="0.25">
      <c r="A746" s="46">
        <v>2016</v>
      </c>
      <c r="B746" s="46">
        <v>4</v>
      </c>
      <c r="C746" s="48" t="s">
        <v>84</v>
      </c>
      <c r="D746" s="40">
        <v>5864</v>
      </c>
      <c r="E746" s="46" t="s">
        <v>18</v>
      </c>
    </row>
    <row r="747" spans="1:5" s="21" customFormat="1" hidden="1" x14ac:dyDescent="0.25">
      <c r="A747" s="46">
        <v>2016</v>
      </c>
      <c r="B747" s="46">
        <v>4</v>
      </c>
      <c r="C747" s="48" t="s">
        <v>84</v>
      </c>
      <c r="D747" s="40">
        <v>5860</v>
      </c>
      <c r="E747" s="46" t="s">
        <v>34</v>
      </c>
    </row>
    <row r="748" spans="1:5" s="21" customFormat="1" hidden="1" x14ac:dyDescent="0.25">
      <c r="A748" s="46">
        <v>2016</v>
      </c>
      <c r="B748" s="46">
        <v>4</v>
      </c>
      <c r="C748" s="48" t="s">
        <v>84</v>
      </c>
      <c r="D748" s="40">
        <v>4</v>
      </c>
      <c r="E748" s="46" t="s">
        <v>35</v>
      </c>
    </row>
    <row r="749" spans="1:5" s="21" customFormat="1" hidden="1" x14ac:dyDescent="0.25">
      <c r="A749" s="46">
        <v>2016</v>
      </c>
      <c r="B749" s="46">
        <v>4</v>
      </c>
      <c r="C749" s="48" t="s">
        <v>80</v>
      </c>
      <c r="D749" s="40">
        <v>63404</v>
      </c>
      <c r="E749" s="46" t="s">
        <v>18</v>
      </c>
    </row>
    <row r="750" spans="1:5" s="21" customFormat="1" hidden="1" x14ac:dyDescent="0.25">
      <c r="A750" s="46">
        <v>2016</v>
      </c>
      <c r="B750" s="46">
        <v>4</v>
      </c>
      <c r="C750" s="48" t="s">
        <v>80</v>
      </c>
      <c r="D750" s="40">
        <v>63404</v>
      </c>
      <c r="E750" s="46" t="s">
        <v>34</v>
      </c>
    </row>
    <row r="751" spans="1:5" s="21" customFormat="1" hidden="1" x14ac:dyDescent="0.25">
      <c r="A751" s="46">
        <v>2016</v>
      </c>
      <c r="B751" s="46">
        <v>4</v>
      </c>
      <c r="C751" s="48" t="s">
        <v>80</v>
      </c>
      <c r="D751" s="40">
        <v>0</v>
      </c>
      <c r="E751" s="46" t="s">
        <v>35</v>
      </c>
    </row>
    <row r="752" spans="1:5" s="21" customFormat="1" hidden="1" x14ac:dyDescent="0.25">
      <c r="A752" s="46">
        <v>2016</v>
      </c>
      <c r="B752" s="46">
        <v>4</v>
      </c>
      <c r="C752" s="48" t="s">
        <v>76</v>
      </c>
      <c r="D752" s="40">
        <v>18817</v>
      </c>
      <c r="E752" s="46" t="s">
        <v>18</v>
      </c>
    </row>
    <row r="753" spans="1:5" s="21" customFormat="1" hidden="1" x14ac:dyDescent="0.25">
      <c r="A753" s="46">
        <v>2016</v>
      </c>
      <c r="B753" s="46">
        <v>4</v>
      </c>
      <c r="C753" s="48" t="s">
        <v>76</v>
      </c>
      <c r="D753" s="40">
        <v>18817</v>
      </c>
      <c r="E753" s="46" t="s">
        <v>34</v>
      </c>
    </row>
    <row r="754" spans="1:5" s="21" customFormat="1" hidden="1" x14ac:dyDescent="0.25">
      <c r="A754" s="46">
        <v>2016</v>
      </c>
      <c r="B754" s="46">
        <v>4</v>
      </c>
      <c r="C754" s="48" t="s">
        <v>76</v>
      </c>
      <c r="D754" s="40">
        <v>0</v>
      </c>
      <c r="E754" s="46" t="s">
        <v>35</v>
      </c>
    </row>
    <row r="755" spans="1:5" s="21" customFormat="1" hidden="1" x14ac:dyDescent="0.25">
      <c r="A755" s="46">
        <v>2016</v>
      </c>
      <c r="B755" s="46">
        <v>4</v>
      </c>
      <c r="C755" s="48" t="s">
        <v>68</v>
      </c>
      <c r="D755" s="40">
        <v>89062</v>
      </c>
      <c r="E755" s="46" t="s">
        <v>18</v>
      </c>
    </row>
    <row r="756" spans="1:5" s="21" customFormat="1" hidden="1" x14ac:dyDescent="0.25">
      <c r="A756" s="46">
        <v>2016</v>
      </c>
      <c r="B756" s="46">
        <v>4</v>
      </c>
      <c r="C756" s="48" t="s">
        <v>68</v>
      </c>
      <c r="D756" s="40">
        <v>89062</v>
      </c>
      <c r="E756" s="46" t="s">
        <v>34</v>
      </c>
    </row>
    <row r="757" spans="1:5" s="21" customFormat="1" hidden="1" x14ac:dyDescent="0.25">
      <c r="A757" s="46">
        <v>2016</v>
      </c>
      <c r="B757" s="46">
        <v>4</v>
      </c>
      <c r="C757" s="48" t="s">
        <v>68</v>
      </c>
      <c r="D757" s="40">
        <v>0</v>
      </c>
      <c r="E757" s="46" t="s">
        <v>35</v>
      </c>
    </row>
    <row r="758" spans="1:5" s="21" customFormat="1" hidden="1" x14ac:dyDescent="0.25">
      <c r="A758" s="41">
        <v>2016</v>
      </c>
      <c r="B758" s="41">
        <v>5</v>
      </c>
      <c r="C758" s="42" t="s">
        <v>13</v>
      </c>
      <c r="D758" s="40">
        <v>12169</v>
      </c>
      <c r="E758" s="41" t="s">
        <v>18</v>
      </c>
    </row>
    <row r="759" spans="1:5" s="21" customFormat="1" hidden="1" x14ac:dyDescent="0.25">
      <c r="A759" s="41">
        <v>2016</v>
      </c>
      <c r="B759" s="41">
        <v>5</v>
      </c>
      <c r="C759" s="42" t="s">
        <v>13</v>
      </c>
      <c r="D759" s="43">
        <v>11815</v>
      </c>
      <c r="E759" s="41" t="s">
        <v>34</v>
      </c>
    </row>
    <row r="760" spans="1:5" s="21" customFormat="1" hidden="1" x14ac:dyDescent="0.25">
      <c r="A760" s="41">
        <v>2016</v>
      </c>
      <c r="B760" s="41">
        <v>5</v>
      </c>
      <c r="C760" s="42" t="s">
        <v>13</v>
      </c>
      <c r="D760" s="45">
        <v>354</v>
      </c>
      <c r="E760" s="41" t="s">
        <v>35</v>
      </c>
    </row>
    <row r="761" spans="1:5" s="21" customFormat="1" hidden="1" x14ac:dyDescent="0.25">
      <c r="A761" s="41">
        <v>2016</v>
      </c>
      <c r="B761" s="41">
        <v>5</v>
      </c>
      <c r="C761" s="42" t="s">
        <v>83</v>
      </c>
      <c r="D761" s="40">
        <v>947</v>
      </c>
      <c r="E761" s="41" t="s">
        <v>18</v>
      </c>
    </row>
    <row r="762" spans="1:5" s="21" customFormat="1" hidden="1" x14ac:dyDescent="0.25">
      <c r="A762" s="41">
        <v>2016</v>
      </c>
      <c r="B762" s="41">
        <v>5</v>
      </c>
      <c r="C762" s="42" t="s">
        <v>83</v>
      </c>
      <c r="D762" s="43">
        <v>929</v>
      </c>
      <c r="E762" s="41" t="s">
        <v>34</v>
      </c>
    </row>
    <row r="763" spans="1:5" s="21" customFormat="1" hidden="1" x14ac:dyDescent="0.25">
      <c r="A763" s="41">
        <v>2016</v>
      </c>
      <c r="B763" s="41">
        <v>5</v>
      </c>
      <c r="C763" s="42" t="s">
        <v>83</v>
      </c>
      <c r="D763" s="40">
        <v>18</v>
      </c>
      <c r="E763" s="41" t="s">
        <v>35</v>
      </c>
    </row>
    <row r="764" spans="1:5" s="21" customFormat="1" hidden="1" x14ac:dyDescent="0.25">
      <c r="A764" s="46">
        <v>2016</v>
      </c>
      <c r="B764" s="46">
        <v>5</v>
      </c>
      <c r="C764" s="48" t="s">
        <v>36</v>
      </c>
      <c r="D764" s="40">
        <v>1724</v>
      </c>
      <c r="E764" s="46" t="s">
        <v>18</v>
      </c>
    </row>
    <row r="765" spans="1:5" s="21" customFormat="1" hidden="1" x14ac:dyDescent="0.25">
      <c r="A765" s="46">
        <v>2016</v>
      </c>
      <c r="B765" s="46">
        <v>5</v>
      </c>
      <c r="C765" s="48" t="s">
        <v>36</v>
      </c>
      <c r="D765" s="40">
        <v>1709</v>
      </c>
      <c r="E765" s="46" t="s">
        <v>34</v>
      </c>
    </row>
    <row r="766" spans="1:5" s="21" customFormat="1" hidden="1" x14ac:dyDescent="0.25">
      <c r="A766" s="46">
        <v>2016</v>
      </c>
      <c r="B766" s="46">
        <v>5</v>
      </c>
      <c r="C766" s="48" t="s">
        <v>36</v>
      </c>
      <c r="D766" s="40">
        <v>15</v>
      </c>
      <c r="E766" s="46" t="s">
        <v>35</v>
      </c>
    </row>
    <row r="767" spans="1:5" s="21" customFormat="1" hidden="1" x14ac:dyDescent="0.25">
      <c r="A767" s="46">
        <v>2016</v>
      </c>
      <c r="B767" s="46">
        <v>5</v>
      </c>
      <c r="C767" s="48" t="s">
        <v>4</v>
      </c>
      <c r="D767" s="40">
        <v>6824</v>
      </c>
      <c r="E767" s="46" t="s">
        <v>18</v>
      </c>
    </row>
    <row r="768" spans="1:5" s="21" customFormat="1" hidden="1" x14ac:dyDescent="0.25">
      <c r="A768" s="46">
        <v>2016</v>
      </c>
      <c r="B768" s="46">
        <v>5</v>
      </c>
      <c r="C768" s="48" t="s">
        <v>4</v>
      </c>
      <c r="D768" s="40">
        <v>6824</v>
      </c>
      <c r="E768" s="46" t="s">
        <v>34</v>
      </c>
    </row>
    <row r="769" spans="1:5" s="21" customFormat="1" hidden="1" x14ac:dyDescent="0.25">
      <c r="A769" s="46">
        <v>2016</v>
      </c>
      <c r="B769" s="46">
        <v>5</v>
      </c>
      <c r="C769" s="48" t="s">
        <v>4</v>
      </c>
      <c r="D769" s="40">
        <v>0</v>
      </c>
      <c r="E769" s="46" t="s">
        <v>35</v>
      </c>
    </row>
    <row r="770" spans="1:5" s="21" customFormat="1" hidden="1" x14ac:dyDescent="0.25">
      <c r="A770" s="46">
        <v>2016</v>
      </c>
      <c r="B770" s="46">
        <v>5</v>
      </c>
      <c r="C770" s="48" t="s">
        <v>66</v>
      </c>
      <c r="D770" s="40">
        <v>3116</v>
      </c>
      <c r="E770" s="46" t="s">
        <v>18</v>
      </c>
    </row>
    <row r="771" spans="1:5" s="21" customFormat="1" hidden="1" x14ac:dyDescent="0.25">
      <c r="A771" s="46">
        <v>2016</v>
      </c>
      <c r="B771" s="46">
        <v>5</v>
      </c>
      <c r="C771" s="48" t="s">
        <v>66</v>
      </c>
      <c r="D771" s="40">
        <v>3115</v>
      </c>
      <c r="E771" s="46" t="s">
        <v>34</v>
      </c>
    </row>
    <row r="772" spans="1:5" s="21" customFormat="1" hidden="1" x14ac:dyDescent="0.25">
      <c r="A772" s="46">
        <v>2016</v>
      </c>
      <c r="B772" s="46">
        <v>5</v>
      </c>
      <c r="C772" s="48" t="s">
        <v>66</v>
      </c>
      <c r="D772" s="40">
        <v>1</v>
      </c>
      <c r="E772" s="46" t="s">
        <v>35</v>
      </c>
    </row>
    <row r="773" spans="1:5" s="21" customFormat="1" hidden="1" x14ac:dyDescent="0.25">
      <c r="A773" s="46">
        <v>2016</v>
      </c>
      <c r="B773" s="46">
        <v>5</v>
      </c>
      <c r="C773" s="48" t="s">
        <v>84</v>
      </c>
      <c r="D773" s="40">
        <v>4701</v>
      </c>
      <c r="E773" s="46" t="s">
        <v>18</v>
      </c>
    </row>
    <row r="774" spans="1:5" s="21" customFormat="1" hidden="1" x14ac:dyDescent="0.25">
      <c r="A774" s="46">
        <v>2016</v>
      </c>
      <c r="B774" s="46">
        <v>5</v>
      </c>
      <c r="C774" s="48" t="s">
        <v>84</v>
      </c>
      <c r="D774" s="40">
        <v>4698</v>
      </c>
      <c r="E774" s="46" t="s">
        <v>34</v>
      </c>
    </row>
    <row r="775" spans="1:5" s="21" customFormat="1" hidden="1" x14ac:dyDescent="0.25">
      <c r="A775" s="46">
        <v>2016</v>
      </c>
      <c r="B775" s="46">
        <v>5</v>
      </c>
      <c r="C775" s="48" t="s">
        <v>84</v>
      </c>
      <c r="D775" s="40">
        <v>3</v>
      </c>
      <c r="E775" s="46" t="s">
        <v>35</v>
      </c>
    </row>
    <row r="776" spans="1:5" s="21" customFormat="1" hidden="1" x14ac:dyDescent="0.25">
      <c r="A776" s="46">
        <v>2016</v>
      </c>
      <c r="B776" s="46">
        <v>5</v>
      </c>
      <c r="C776" s="48" t="s">
        <v>76</v>
      </c>
      <c r="D776" s="40">
        <v>18826</v>
      </c>
      <c r="E776" s="46" t="s">
        <v>18</v>
      </c>
    </row>
    <row r="777" spans="1:5" s="21" customFormat="1" hidden="1" x14ac:dyDescent="0.25">
      <c r="A777" s="46">
        <v>2016</v>
      </c>
      <c r="B777" s="46">
        <v>5</v>
      </c>
      <c r="C777" s="48" t="s">
        <v>76</v>
      </c>
      <c r="D777" s="40">
        <v>18826</v>
      </c>
      <c r="E777" s="46" t="s">
        <v>34</v>
      </c>
    </row>
    <row r="778" spans="1:5" s="21" customFormat="1" hidden="1" x14ac:dyDescent="0.25">
      <c r="A778" s="46">
        <v>2016</v>
      </c>
      <c r="B778" s="46">
        <v>5</v>
      </c>
      <c r="C778" s="48" t="s">
        <v>76</v>
      </c>
      <c r="D778" s="40">
        <v>0</v>
      </c>
      <c r="E778" s="46" t="s">
        <v>35</v>
      </c>
    </row>
    <row r="779" spans="1:5" s="21" customFormat="1" hidden="1" x14ac:dyDescent="0.25">
      <c r="A779" s="46">
        <v>2016</v>
      </c>
      <c r="B779" s="46">
        <v>5</v>
      </c>
      <c r="C779" s="48" t="s">
        <v>16</v>
      </c>
      <c r="D779" s="40">
        <v>260047</v>
      </c>
      <c r="E779" s="46" t="s">
        <v>18</v>
      </c>
    </row>
    <row r="780" spans="1:5" s="21" customFormat="1" hidden="1" x14ac:dyDescent="0.25">
      <c r="A780" s="46">
        <v>2016</v>
      </c>
      <c r="B780" s="46">
        <v>5</v>
      </c>
      <c r="C780" s="48" t="s">
        <v>16</v>
      </c>
      <c r="D780" s="40">
        <v>258171</v>
      </c>
      <c r="E780" s="46" t="s">
        <v>34</v>
      </c>
    </row>
    <row r="781" spans="1:5" s="21" customFormat="1" hidden="1" x14ac:dyDescent="0.25">
      <c r="A781" s="46">
        <v>2016</v>
      </c>
      <c r="B781" s="46">
        <v>5</v>
      </c>
      <c r="C781" s="48" t="s">
        <v>16</v>
      </c>
      <c r="D781" s="40">
        <v>1876</v>
      </c>
      <c r="E781" s="46" t="s">
        <v>35</v>
      </c>
    </row>
    <row r="782" spans="1:5" s="21" customFormat="1" hidden="1" x14ac:dyDescent="0.25">
      <c r="A782" s="46">
        <v>2016</v>
      </c>
      <c r="B782" s="46">
        <v>5</v>
      </c>
      <c r="C782" s="48" t="s">
        <v>67</v>
      </c>
      <c r="D782" s="40">
        <v>278873</v>
      </c>
      <c r="E782" s="46" t="s">
        <v>18</v>
      </c>
    </row>
    <row r="783" spans="1:5" s="21" customFormat="1" hidden="1" x14ac:dyDescent="0.25">
      <c r="A783" s="46">
        <v>2016</v>
      </c>
      <c r="B783" s="46">
        <v>5</v>
      </c>
      <c r="C783" s="48" t="s">
        <v>67</v>
      </c>
      <c r="D783" s="40">
        <v>276997</v>
      </c>
      <c r="E783" s="46" t="s">
        <v>34</v>
      </c>
    </row>
    <row r="784" spans="1:5" s="21" customFormat="1" hidden="1" x14ac:dyDescent="0.25">
      <c r="A784" s="46">
        <v>2016</v>
      </c>
      <c r="B784" s="46">
        <v>5</v>
      </c>
      <c r="C784" s="48" t="s">
        <v>67</v>
      </c>
      <c r="D784" s="40">
        <v>1876</v>
      </c>
      <c r="E784" s="46" t="s">
        <v>35</v>
      </c>
    </row>
    <row r="785" spans="1:5" s="21" customFormat="1" hidden="1" x14ac:dyDescent="0.25">
      <c r="A785" s="46">
        <v>2016</v>
      </c>
      <c r="B785" s="46">
        <v>5</v>
      </c>
      <c r="C785" s="48" t="s">
        <v>80</v>
      </c>
      <c r="D785" s="40">
        <v>64159</v>
      </c>
      <c r="E785" s="46" t="s">
        <v>18</v>
      </c>
    </row>
    <row r="786" spans="1:5" s="21" customFormat="1" hidden="1" x14ac:dyDescent="0.25">
      <c r="A786" s="46">
        <v>2016</v>
      </c>
      <c r="B786" s="46">
        <v>5</v>
      </c>
      <c r="C786" s="48" t="s">
        <v>80</v>
      </c>
      <c r="D786" s="40">
        <v>64159</v>
      </c>
      <c r="E786" s="46" t="s">
        <v>34</v>
      </c>
    </row>
    <row r="787" spans="1:5" s="21" customFormat="1" hidden="1" x14ac:dyDescent="0.25">
      <c r="A787" s="46">
        <v>2016</v>
      </c>
      <c r="B787" s="46">
        <v>5</v>
      </c>
      <c r="C787" s="48" t="s">
        <v>80</v>
      </c>
      <c r="D787" s="40">
        <v>0</v>
      </c>
      <c r="E787" s="46" t="s">
        <v>35</v>
      </c>
    </row>
    <row r="788" spans="1:5" s="21" customFormat="1" hidden="1" x14ac:dyDescent="0.25">
      <c r="A788" s="46">
        <v>2016</v>
      </c>
      <c r="B788" s="46">
        <v>5</v>
      </c>
      <c r="C788" s="48" t="s">
        <v>68</v>
      </c>
      <c r="D788" s="40">
        <v>86851</v>
      </c>
      <c r="E788" s="46" t="s">
        <v>18</v>
      </c>
    </row>
    <row r="789" spans="1:5" s="21" customFormat="1" hidden="1" x14ac:dyDescent="0.25">
      <c r="A789" s="46">
        <v>2016</v>
      </c>
      <c r="B789" s="46">
        <v>5</v>
      </c>
      <c r="C789" s="48" t="s">
        <v>68</v>
      </c>
      <c r="D789" s="40">
        <v>86851</v>
      </c>
      <c r="E789" s="46" t="s">
        <v>34</v>
      </c>
    </row>
    <row r="790" spans="1:5" s="21" customFormat="1" hidden="1" x14ac:dyDescent="0.25">
      <c r="A790" s="46">
        <v>2016</v>
      </c>
      <c r="B790" s="46">
        <v>5</v>
      </c>
      <c r="C790" s="48" t="s">
        <v>68</v>
      </c>
      <c r="D790" s="40">
        <v>0</v>
      </c>
      <c r="E790" s="46" t="s">
        <v>35</v>
      </c>
    </row>
    <row r="791" spans="1:5" s="21" customFormat="1" hidden="1" x14ac:dyDescent="0.25">
      <c r="A791" s="41">
        <v>2016</v>
      </c>
      <c r="B791" s="41">
        <v>6</v>
      </c>
      <c r="C791" s="42" t="s">
        <v>13</v>
      </c>
      <c r="D791" s="40">
        <v>12987</v>
      </c>
      <c r="E791" s="41" t="s">
        <v>18</v>
      </c>
    </row>
    <row r="792" spans="1:5" s="21" customFormat="1" hidden="1" x14ac:dyDescent="0.25">
      <c r="A792" s="41">
        <v>2016</v>
      </c>
      <c r="B792" s="41">
        <v>6</v>
      </c>
      <c r="C792" s="42" t="s">
        <v>13</v>
      </c>
      <c r="D792" s="43">
        <v>12477</v>
      </c>
      <c r="E792" s="41" t="s">
        <v>34</v>
      </c>
    </row>
    <row r="793" spans="1:5" s="21" customFormat="1" hidden="1" x14ac:dyDescent="0.25">
      <c r="A793" s="41">
        <v>2016</v>
      </c>
      <c r="B793" s="41">
        <v>6</v>
      </c>
      <c r="C793" s="42" t="s">
        <v>13</v>
      </c>
      <c r="D793" s="45">
        <v>510</v>
      </c>
      <c r="E793" s="41" t="s">
        <v>35</v>
      </c>
    </row>
    <row r="794" spans="1:5" s="21" customFormat="1" hidden="1" x14ac:dyDescent="0.25">
      <c r="A794" s="41">
        <v>2016</v>
      </c>
      <c r="B794" s="41">
        <v>6</v>
      </c>
      <c r="C794" s="42" t="s">
        <v>83</v>
      </c>
      <c r="D794" s="40">
        <v>877</v>
      </c>
      <c r="E794" s="41" t="s">
        <v>18</v>
      </c>
    </row>
    <row r="795" spans="1:5" s="21" customFormat="1" hidden="1" x14ac:dyDescent="0.25">
      <c r="A795" s="41">
        <v>2016</v>
      </c>
      <c r="B795" s="41">
        <v>6</v>
      </c>
      <c r="C795" s="42" t="s">
        <v>83</v>
      </c>
      <c r="D795" s="43">
        <v>823</v>
      </c>
      <c r="E795" s="41" t="s">
        <v>34</v>
      </c>
    </row>
    <row r="796" spans="1:5" s="21" customFormat="1" hidden="1" x14ac:dyDescent="0.25">
      <c r="A796" s="41">
        <v>2016</v>
      </c>
      <c r="B796" s="41">
        <v>6</v>
      </c>
      <c r="C796" s="42" t="s">
        <v>83</v>
      </c>
      <c r="D796" s="40">
        <v>54</v>
      </c>
      <c r="E796" s="41" t="s">
        <v>35</v>
      </c>
    </row>
    <row r="797" spans="1:5" s="21" customFormat="1" hidden="1" x14ac:dyDescent="0.25">
      <c r="A797" s="46">
        <v>2016</v>
      </c>
      <c r="B797" s="46">
        <v>6</v>
      </c>
      <c r="C797" s="48" t="s">
        <v>36</v>
      </c>
      <c r="D797" s="40">
        <v>2228</v>
      </c>
      <c r="E797" s="46" t="s">
        <v>18</v>
      </c>
    </row>
    <row r="798" spans="1:5" s="21" customFormat="1" hidden="1" x14ac:dyDescent="0.25">
      <c r="A798" s="46">
        <v>2016</v>
      </c>
      <c r="B798" s="46">
        <v>6</v>
      </c>
      <c r="C798" s="48" t="s">
        <v>36</v>
      </c>
      <c r="D798" s="40">
        <v>2205</v>
      </c>
      <c r="E798" s="46" t="s">
        <v>34</v>
      </c>
    </row>
    <row r="799" spans="1:5" s="21" customFormat="1" hidden="1" x14ac:dyDescent="0.25">
      <c r="A799" s="46">
        <v>2016</v>
      </c>
      <c r="B799" s="46">
        <v>6</v>
      </c>
      <c r="C799" s="48" t="s">
        <v>36</v>
      </c>
      <c r="D799" s="40">
        <v>23</v>
      </c>
      <c r="E799" s="46" t="s">
        <v>35</v>
      </c>
    </row>
    <row r="800" spans="1:5" s="21" customFormat="1" hidden="1" x14ac:dyDescent="0.25">
      <c r="A800" s="46">
        <v>2016</v>
      </c>
      <c r="B800" s="46">
        <v>6</v>
      </c>
      <c r="C800" s="48" t="s">
        <v>4</v>
      </c>
      <c r="D800" s="40">
        <v>11239</v>
      </c>
      <c r="E800" s="46" t="s">
        <v>18</v>
      </c>
    </row>
    <row r="801" spans="1:5" s="21" customFormat="1" hidden="1" x14ac:dyDescent="0.25">
      <c r="A801" s="46">
        <v>2016</v>
      </c>
      <c r="B801" s="46">
        <v>6</v>
      </c>
      <c r="C801" s="48" t="s">
        <v>4</v>
      </c>
      <c r="D801" s="40">
        <v>11166</v>
      </c>
      <c r="E801" s="46" t="s">
        <v>34</v>
      </c>
    </row>
    <row r="802" spans="1:5" s="21" customFormat="1" hidden="1" x14ac:dyDescent="0.25">
      <c r="A802" s="46">
        <v>2016</v>
      </c>
      <c r="B802" s="46">
        <v>6</v>
      </c>
      <c r="C802" s="48" t="s">
        <v>4</v>
      </c>
      <c r="D802" s="40">
        <v>73</v>
      </c>
      <c r="E802" s="46" t="s">
        <v>35</v>
      </c>
    </row>
    <row r="803" spans="1:5" s="21" customFormat="1" hidden="1" x14ac:dyDescent="0.25">
      <c r="A803" s="46">
        <v>2016</v>
      </c>
      <c r="B803" s="46">
        <v>6</v>
      </c>
      <c r="C803" s="48" t="s">
        <v>66</v>
      </c>
      <c r="D803" s="40">
        <v>4442</v>
      </c>
      <c r="E803" s="46" t="s">
        <v>18</v>
      </c>
    </row>
    <row r="804" spans="1:5" s="21" customFormat="1" hidden="1" x14ac:dyDescent="0.25">
      <c r="A804" s="46">
        <v>2016</v>
      </c>
      <c r="B804" s="46">
        <v>6</v>
      </c>
      <c r="C804" s="48" t="s">
        <v>66</v>
      </c>
      <c r="D804" s="40">
        <v>4441</v>
      </c>
      <c r="E804" s="46" t="s">
        <v>34</v>
      </c>
    </row>
    <row r="805" spans="1:5" s="21" customFormat="1" hidden="1" x14ac:dyDescent="0.25">
      <c r="A805" s="46">
        <v>2016</v>
      </c>
      <c r="B805" s="46">
        <v>6</v>
      </c>
      <c r="C805" s="48" t="s">
        <v>66</v>
      </c>
      <c r="D805" s="40">
        <v>1</v>
      </c>
      <c r="E805" s="46" t="s">
        <v>35</v>
      </c>
    </row>
    <row r="806" spans="1:5" s="21" customFormat="1" hidden="1" x14ac:dyDescent="0.25">
      <c r="A806" s="46">
        <v>2016</v>
      </c>
      <c r="B806" s="46">
        <v>6</v>
      </c>
      <c r="C806" s="48" t="s">
        <v>84</v>
      </c>
      <c r="D806" s="40">
        <v>8549</v>
      </c>
      <c r="E806" s="46" t="s">
        <v>18</v>
      </c>
    </row>
    <row r="807" spans="1:5" s="21" customFormat="1" hidden="1" x14ac:dyDescent="0.25">
      <c r="A807" s="46">
        <v>2016</v>
      </c>
      <c r="B807" s="46">
        <v>6</v>
      </c>
      <c r="C807" s="48" t="s">
        <v>84</v>
      </c>
      <c r="D807" s="40">
        <v>8545</v>
      </c>
      <c r="E807" s="46" t="s">
        <v>34</v>
      </c>
    </row>
    <row r="808" spans="1:5" s="21" customFormat="1" hidden="1" x14ac:dyDescent="0.25">
      <c r="A808" s="46">
        <v>2016</v>
      </c>
      <c r="B808" s="46">
        <v>6</v>
      </c>
      <c r="C808" s="48" t="s">
        <v>84</v>
      </c>
      <c r="D808" s="40">
        <v>4</v>
      </c>
      <c r="E808" s="46" t="s">
        <v>35</v>
      </c>
    </row>
    <row r="809" spans="1:5" s="21" customFormat="1" hidden="1" x14ac:dyDescent="0.25">
      <c r="A809" s="46">
        <v>2016</v>
      </c>
      <c r="B809" s="46">
        <v>6</v>
      </c>
      <c r="C809" s="48" t="s">
        <v>76</v>
      </c>
      <c r="D809" s="40">
        <v>18879</v>
      </c>
      <c r="E809" s="46" t="s">
        <v>18</v>
      </c>
    </row>
    <row r="810" spans="1:5" s="21" customFormat="1" hidden="1" x14ac:dyDescent="0.25">
      <c r="A810" s="46">
        <v>2016</v>
      </c>
      <c r="B810" s="46">
        <v>6</v>
      </c>
      <c r="C810" s="48" t="s">
        <v>76</v>
      </c>
      <c r="D810" s="40">
        <v>18879</v>
      </c>
      <c r="E810" s="46" t="s">
        <v>34</v>
      </c>
    </row>
    <row r="811" spans="1:5" s="21" customFormat="1" hidden="1" x14ac:dyDescent="0.25">
      <c r="A811" s="46">
        <v>2016</v>
      </c>
      <c r="B811" s="46">
        <v>6</v>
      </c>
      <c r="C811" s="48" t="s">
        <v>76</v>
      </c>
      <c r="D811" s="40">
        <v>0</v>
      </c>
      <c r="E811" s="46" t="s">
        <v>35</v>
      </c>
    </row>
    <row r="812" spans="1:5" s="21" customFormat="1" hidden="1" x14ac:dyDescent="0.25">
      <c r="A812" s="46">
        <v>2016</v>
      </c>
      <c r="B812" s="46">
        <v>6</v>
      </c>
      <c r="C812" s="48" t="s">
        <v>16</v>
      </c>
      <c r="D812" s="40">
        <v>261620</v>
      </c>
      <c r="E812" s="46" t="s">
        <v>18</v>
      </c>
    </row>
    <row r="813" spans="1:5" s="21" customFormat="1" hidden="1" x14ac:dyDescent="0.25">
      <c r="A813" s="46">
        <v>2016</v>
      </c>
      <c r="B813" s="46">
        <v>6</v>
      </c>
      <c r="C813" s="48" t="s">
        <v>16</v>
      </c>
      <c r="D813" s="40">
        <v>259259</v>
      </c>
      <c r="E813" s="46" t="s">
        <v>34</v>
      </c>
    </row>
    <row r="814" spans="1:5" s="21" customFormat="1" hidden="1" x14ac:dyDescent="0.25">
      <c r="A814" s="46">
        <v>2016</v>
      </c>
      <c r="B814" s="46">
        <v>6</v>
      </c>
      <c r="C814" s="48" t="s">
        <v>16</v>
      </c>
      <c r="D814" s="40">
        <v>2361</v>
      </c>
      <c r="E814" s="46" t="s">
        <v>35</v>
      </c>
    </row>
    <row r="815" spans="1:5" s="21" customFormat="1" hidden="1" x14ac:dyDescent="0.25">
      <c r="A815" s="46">
        <v>2016</v>
      </c>
      <c r="B815" s="46">
        <v>6</v>
      </c>
      <c r="C815" s="48" t="s">
        <v>67</v>
      </c>
      <c r="D815" s="40">
        <v>280499</v>
      </c>
      <c r="E815" s="46" t="s">
        <v>18</v>
      </c>
    </row>
    <row r="816" spans="1:5" s="21" customFormat="1" hidden="1" x14ac:dyDescent="0.25">
      <c r="A816" s="46">
        <v>2016</v>
      </c>
      <c r="B816" s="46">
        <v>6</v>
      </c>
      <c r="C816" s="48" t="s">
        <v>67</v>
      </c>
      <c r="D816" s="40">
        <v>278138</v>
      </c>
      <c r="E816" s="46" t="s">
        <v>34</v>
      </c>
    </row>
    <row r="817" spans="1:5" s="21" customFormat="1" hidden="1" x14ac:dyDescent="0.25">
      <c r="A817" s="46">
        <v>2016</v>
      </c>
      <c r="B817" s="46">
        <v>6</v>
      </c>
      <c r="C817" s="48" t="s">
        <v>67</v>
      </c>
      <c r="D817" s="40">
        <v>2361</v>
      </c>
      <c r="E817" s="46" t="s">
        <v>35</v>
      </c>
    </row>
    <row r="818" spans="1:5" s="21" customFormat="1" hidden="1" x14ac:dyDescent="0.25">
      <c r="A818" s="46">
        <v>2016</v>
      </c>
      <c r="B818" s="46">
        <v>6</v>
      </c>
      <c r="C818" s="48" t="s">
        <v>80</v>
      </c>
      <c r="D818" s="40">
        <v>64414</v>
      </c>
      <c r="E818" s="46" t="s">
        <v>18</v>
      </c>
    </row>
    <row r="819" spans="1:5" s="21" customFormat="1" hidden="1" x14ac:dyDescent="0.25">
      <c r="A819" s="46">
        <v>2016</v>
      </c>
      <c r="B819" s="46">
        <v>6</v>
      </c>
      <c r="C819" s="48" t="s">
        <v>80</v>
      </c>
      <c r="D819" s="40">
        <v>64414</v>
      </c>
      <c r="E819" s="46" t="s">
        <v>34</v>
      </c>
    </row>
    <row r="820" spans="1:5" s="21" customFormat="1" hidden="1" x14ac:dyDescent="0.25">
      <c r="A820" s="46">
        <v>2016</v>
      </c>
      <c r="B820" s="46">
        <v>6</v>
      </c>
      <c r="C820" s="48" t="s">
        <v>80</v>
      </c>
      <c r="D820" s="40">
        <v>0</v>
      </c>
      <c r="E820" s="46" t="s">
        <v>35</v>
      </c>
    </row>
    <row r="821" spans="1:5" s="21" customFormat="1" hidden="1" x14ac:dyDescent="0.25">
      <c r="A821" s="46">
        <v>2016</v>
      </c>
      <c r="B821" s="46">
        <v>6</v>
      </c>
      <c r="C821" s="48" t="s">
        <v>68</v>
      </c>
      <c r="D821" s="40">
        <v>87925</v>
      </c>
      <c r="E821" s="46" t="s">
        <v>18</v>
      </c>
    </row>
    <row r="822" spans="1:5" s="21" customFormat="1" hidden="1" x14ac:dyDescent="0.25">
      <c r="A822" s="46">
        <v>2016</v>
      </c>
      <c r="B822" s="46">
        <v>6</v>
      </c>
      <c r="C822" s="48" t="s">
        <v>68</v>
      </c>
      <c r="D822" s="40">
        <v>87925</v>
      </c>
      <c r="E822" s="46" t="s">
        <v>34</v>
      </c>
    </row>
    <row r="823" spans="1:5" s="21" customFormat="1" hidden="1" x14ac:dyDescent="0.25">
      <c r="A823" s="46">
        <v>2016</v>
      </c>
      <c r="B823" s="46">
        <v>6</v>
      </c>
      <c r="C823" s="48" t="s">
        <v>68</v>
      </c>
      <c r="D823" s="40">
        <v>0</v>
      </c>
      <c r="E823" s="46" t="s">
        <v>35</v>
      </c>
    </row>
    <row r="824" spans="1:5" s="21" customFormat="1" hidden="1" x14ac:dyDescent="0.25">
      <c r="A824" s="41">
        <v>2016</v>
      </c>
      <c r="B824" s="41">
        <v>7</v>
      </c>
      <c r="C824" s="42" t="s">
        <v>13</v>
      </c>
      <c r="D824" s="40">
        <v>9074</v>
      </c>
      <c r="E824" s="41" t="s">
        <v>18</v>
      </c>
    </row>
    <row r="825" spans="1:5" s="21" customFormat="1" hidden="1" x14ac:dyDescent="0.25">
      <c r="A825" s="41">
        <v>2016</v>
      </c>
      <c r="B825" s="41">
        <v>7</v>
      </c>
      <c r="C825" s="42" t="s">
        <v>13</v>
      </c>
      <c r="D825" s="43">
        <v>8529</v>
      </c>
      <c r="E825" s="41" t="s">
        <v>34</v>
      </c>
    </row>
    <row r="826" spans="1:5" s="21" customFormat="1" hidden="1" x14ac:dyDescent="0.25">
      <c r="A826" s="41">
        <v>2016</v>
      </c>
      <c r="B826" s="41">
        <v>7</v>
      </c>
      <c r="C826" s="42" t="s">
        <v>13</v>
      </c>
      <c r="D826" s="45">
        <v>545</v>
      </c>
      <c r="E826" s="41" t="s">
        <v>35</v>
      </c>
    </row>
    <row r="827" spans="1:5" s="21" customFormat="1" hidden="1" x14ac:dyDescent="0.25">
      <c r="A827" s="41">
        <v>2016</v>
      </c>
      <c r="B827" s="41">
        <v>7</v>
      </c>
      <c r="C827" s="42" t="s">
        <v>83</v>
      </c>
      <c r="D827" s="40">
        <v>339</v>
      </c>
      <c r="E827" s="41" t="s">
        <v>18</v>
      </c>
    </row>
    <row r="828" spans="1:5" s="21" customFormat="1" hidden="1" x14ac:dyDescent="0.25">
      <c r="A828" s="41">
        <v>2016</v>
      </c>
      <c r="B828" s="41">
        <v>7</v>
      </c>
      <c r="C828" s="42" t="s">
        <v>83</v>
      </c>
      <c r="D828" s="43">
        <v>284</v>
      </c>
      <c r="E828" s="41" t="s">
        <v>34</v>
      </c>
    </row>
    <row r="829" spans="1:5" s="21" customFormat="1" hidden="1" x14ac:dyDescent="0.25">
      <c r="A829" s="41">
        <v>2016</v>
      </c>
      <c r="B829" s="41">
        <v>7</v>
      </c>
      <c r="C829" s="42" t="s">
        <v>83</v>
      </c>
      <c r="D829" s="40">
        <v>55</v>
      </c>
      <c r="E829" s="41" t="s">
        <v>35</v>
      </c>
    </row>
    <row r="830" spans="1:5" s="21" customFormat="1" hidden="1" x14ac:dyDescent="0.25">
      <c r="A830" s="46">
        <v>2016</v>
      </c>
      <c r="B830" s="46">
        <v>7</v>
      </c>
      <c r="C830" s="48" t="s">
        <v>36</v>
      </c>
      <c r="D830" s="40">
        <v>1974</v>
      </c>
      <c r="E830" s="46" t="s">
        <v>18</v>
      </c>
    </row>
    <row r="831" spans="1:5" s="21" customFormat="1" hidden="1" x14ac:dyDescent="0.25">
      <c r="A831" s="46">
        <v>2016</v>
      </c>
      <c r="B831" s="46">
        <v>7</v>
      </c>
      <c r="C831" s="48" t="s">
        <v>36</v>
      </c>
      <c r="D831" s="40">
        <v>1945</v>
      </c>
      <c r="E831" s="46" t="s">
        <v>34</v>
      </c>
    </row>
    <row r="832" spans="1:5" s="21" customFormat="1" hidden="1" x14ac:dyDescent="0.25">
      <c r="A832" s="46">
        <v>2016</v>
      </c>
      <c r="B832" s="46">
        <v>7</v>
      </c>
      <c r="C832" s="48" t="s">
        <v>36</v>
      </c>
      <c r="D832" s="40">
        <v>29</v>
      </c>
      <c r="E832" s="46" t="s">
        <v>35</v>
      </c>
    </row>
    <row r="833" spans="1:5" s="21" customFormat="1" hidden="1" x14ac:dyDescent="0.25">
      <c r="A833" s="46">
        <v>2016</v>
      </c>
      <c r="B833" s="46">
        <v>7</v>
      </c>
      <c r="C833" s="48" t="s">
        <v>4</v>
      </c>
      <c r="D833" s="40">
        <v>6874</v>
      </c>
      <c r="E833" s="46" t="s">
        <v>18</v>
      </c>
    </row>
    <row r="834" spans="1:5" s="21" customFormat="1" hidden="1" x14ac:dyDescent="0.25">
      <c r="A834" s="46">
        <v>2016</v>
      </c>
      <c r="B834" s="46">
        <v>7</v>
      </c>
      <c r="C834" s="48" t="s">
        <v>4</v>
      </c>
      <c r="D834" s="40">
        <v>6790</v>
      </c>
      <c r="E834" s="46" t="s">
        <v>34</v>
      </c>
    </row>
    <row r="835" spans="1:5" s="21" customFormat="1" hidden="1" x14ac:dyDescent="0.25">
      <c r="A835" s="46">
        <v>2016</v>
      </c>
      <c r="B835" s="46">
        <v>7</v>
      </c>
      <c r="C835" s="48" t="s">
        <v>4</v>
      </c>
      <c r="D835" s="40">
        <v>84</v>
      </c>
      <c r="E835" s="46" t="s">
        <v>35</v>
      </c>
    </row>
    <row r="836" spans="1:5" s="21" customFormat="1" hidden="1" x14ac:dyDescent="0.25">
      <c r="A836" s="46">
        <v>2016</v>
      </c>
      <c r="B836" s="46">
        <v>7</v>
      </c>
      <c r="C836" s="48" t="s">
        <v>66</v>
      </c>
      <c r="D836" s="40">
        <v>2932</v>
      </c>
      <c r="E836" s="46" t="s">
        <v>18</v>
      </c>
    </row>
    <row r="837" spans="1:5" s="21" customFormat="1" hidden="1" x14ac:dyDescent="0.25">
      <c r="A837" s="46">
        <v>2016</v>
      </c>
      <c r="B837" s="46">
        <v>7</v>
      </c>
      <c r="C837" s="48" t="s">
        <v>66</v>
      </c>
      <c r="D837" s="40">
        <v>2883</v>
      </c>
      <c r="E837" s="46" t="s">
        <v>34</v>
      </c>
    </row>
    <row r="838" spans="1:5" s="21" customFormat="1" hidden="1" x14ac:dyDescent="0.25">
      <c r="A838" s="46">
        <v>2016</v>
      </c>
      <c r="B838" s="46">
        <v>7</v>
      </c>
      <c r="C838" s="48" t="s">
        <v>66</v>
      </c>
      <c r="D838" s="40">
        <v>49</v>
      </c>
      <c r="E838" s="46" t="s">
        <v>35</v>
      </c>
    </row>
    <row r="839" spans="1:5" s="21" customFormat="1" hidden="1" x14ac:dyDescent="0.25">
      <c r="A839" s="46">
        <v>2016</v>
      </c>
      <c r="B839" s="46">
        <v>7</v>
      </c>
      <c r="C839" s="48" t="s">
        <v>84</v>
      </c>
      <c r="D839" s="40">
        <v>6344</v>
      </c>
      <c r="E839" s="46" t="s">
        <v>18</v>
      </c>
    </row>
    <row r="840" spans="1:5" s="21" customFormat="1" hidden="1" x14ac:dyDescent="0.25">
      <c r="A840" s="46">
        <v>2016</v>
      </c>
      <c r="B840" s="46">
        <v>7</v>
      </c>
      <c r="C840" s="48" t="s">
        <v>84</v>
      </c>
      <c r="D840" s="40">
        <v>6334</v>
      </c>
      <c r="E840" s="46" t="s">
        <v>34</v>
      </c>
    </row>
    <row r="841" spans="1:5" s="21" customFormat="1" hidden="1" x14ac:dyDescent="0.25">
      <c r="A841" s="46">
        <v>2016</v>
      </c>
      <c r="B841" s="46">
        <v>7</v>
      </c>
      <c r="C841" s="48" t="s">
        <v>84</v>
      </c>
      <c r="D841" s="40">
        <v>10</v>
      </c>
      <c r="E841" s="46" t="s">
        <v>35</v>
      </c>
    </row>
    <row r="842" spans="1:5" s="21" customFormat="1" hidden="1" x14ac:dyDescent="0.25">
      <c r="A842" s="46">
        <v>2016</v>
      </c>
      <c r="B842" s="46">
        <v>7</v>
      </c>
      <c r="C842" s="48" t="s">
        <v>76</v>
      </c>
      <c r="D842" s="40">
        <v>19212</v>
      </c>
      <c r="E842" s="46" t="s">
        <v>18</v>
      </c>
    </row>
    <row r="843" spans="1:5" s="21" customFormat="1" hidden="1" x14ac:dyDescent="0.25">
      <c r="A843" s="46">
        <v>2016</v>
      </c>
      <c r="B843" s="46">
        <v>7</v>
      </c>
      <c r="C843" s="48" t="s">
        <v>76</v>
      </c>
      <c r="D843" s="40">
        <v>19212</v>
      </c>
      <c r="E843" s="46" t="s">
        <v>34</v>
      </c>
    </row>
    <row r="844" spans="1:5" s="21" customFormat="1" hidden="1" x14ac:dyDescent="0.25">
      <c r="A844" s="46">
        <v>2016</v>
      </c>
      <c r="B844" s="46">
        <v>7</v>
      </c>
      <c r="C844" s="48" t="s">
        <v>76</v>
      </c>
      <c r="D844" s="40">
        <v>0</v>
      </c>
      <c r="E844" s="46" t="s">
        <v>35</v>
      </c>
    </row>
    <row r="845" spans="1:5" s="21" customFormat="1" hidden="1" x14ac:dyDescent="0.25">
      <c r="A845" s="46">
        <v>2016</v>
      </c>
      <c r="B845" s="46">
        <v>7</v>
      </c>
      <c r="C845" s="48" t="s">
        <v>16</v>
      </c>
      <c r="D845" s="40">
        <v>262612</v>
      </c>
      <c r="E845" s="46" t="s">
        <v>18</v>
      </c>
    </row>
    <row r="846" spans="1:5" s="21" customFormat="1" hidden="1" x14ac:dyDescent="0.25">
      <c r="A846" s="46">
        <v>2016</v>
      </c>
      <c r="B846" s="46">
        <v>7</v>
      </c>
      <c r="C846" s="48" t="s">
        <v>16</v>
      </c>
      <c r="D846" s="40">
        <v>259752</v>
      </c>
      <c r="E846" s="46" t="s">
        <v>34</v>
      </c>
    </row>
    <row r="847" spans="1:5" s="21" customFormat="1" hidden="1" x14ac:dyDescent="0.25">
      <c r="A847" s="46">
        <v>2016</v>
      </c>
      <c r="B847" s="46">
        <v>7</v>
      </c>
      <c r="C847" s="48" t="s">
        <v>16</v>
      </c>
      <c r="D847" s="40">
        <v>2860</v>
      </c>
      <c r="E847" s="46" t="s">
        <v>35</v>
      </c>
    </row>
    <row r="848" spans="1:5" s="21" customFormat="1" hidden="1" x14ac:dyDescent="0.25">
      <c r="A848" s="46">
        <v>2016</v>
      </c>
      <c r="B848" s="46">
        <v>7</v>
      </c>
      <c r="C848" s="48" t="s">
        <v>67</v>
      </c>
      <c r="D848" s="40">
        <v>281824</v>
      </c>
      <c r="E848" s="46" t="s">
        <v>18</v>
      </c>
    </row>
    <row r="849" spans="1:5" s="21" customFormat="1" hidden="1" x14ac:dyDescent="0.25">
      <c r="A849" s="46">
        <v>2016</v>
      </c>
      <c r="B849" s="46">
        <v>7</v>
      </c>
      <c r="C849" s="48" t="s">
        <v>67</v>
      </c>
      <c r="D849" s="40">
        <v>278964</v>
      </c>
      <c r="E849" s="46" t="s">
        <v>34</v>
      </c>
    </row>
    <row r="850" spans="1:5" s="21" customFormat="1" hidden="1" x14ac:dyDescent="0.25">
      <c r="A850" s="46">
        <v>2016</v>
      </c>
      <c r="B850" s="46">
        <v>7</v>
      </c>
      <c r="C850" s="48" t="s">
        <v>67</v>
      </c>
      <c r="D850" s="40">
        <v>2860</v>
      </c>
      <c r="E850" s="46" t="s">
        <v>35</v>
      </c>
    </row>
    <row r="851" spans="1:5" s="21" customFormat="1" hidden="1" x14ac:dyDescent="0.25">
      <c r="A851" s="46">
        <v>2016</v>
      </c>
      <c r="B851" s="46">
        <v>7</v>
      </c>
      <c r="C851" s="48" t="s">
        <v>80</v>
      </c>
      <c r="D851" s="40">
        <v>64989</v>
      </c>
      <c r="E851" s="46" t="s">
        <v>18</v>
      </c>
    </row>
    <row r="852" spans="1:5" s="21" customFormat="1" hidden="1" x14ac:dyDescent="0.25">
      <c r="A852" s="46">
        <v>2016</v>
      </c>
      <c r="B852" s="46">
        <v>7</v>
      </c>
      <c r="C852" s="48" t="s">
        <v>80</v>
      </c>
      <c r="D852" s="40">
        <v>64989</v>
      </c>
      <c r="E852" s="46" t="s">
        <v>34</v>
      </c>
    </row>
    <row r="853" spans="1:5" s="21" customFormat="1" hidden="1" x14ac:dyDescent="0.25">
      <c r="A853" s="46">
        <v>2016</v>
      </c>
      <c r="B853" s="46">
        <v>7</v>
      </c>
      <c r="C853" s="48" t="s">
        <v>80</v>
      </c>
      <c r="D853" s="40">
        <v>0</v>
      </c>
      <c r="E853" s="46" t="s">
        <v>35</v>
      </c>
    </row>
    <row r="854" spans="1:5" s="21" customFormat="1" hidden="1" x14ac:dyDescent="0.25">
      <c r="A854" s="46">
        <v>2016</v>
      </c>
      <c r="B854" s="46">
        <v>7</v>
      </c>
      <c r="C854" s="48" t="s">
        <v>68</v>
      </c>
      <c r="D854" s="40">
        <v>87571</v>
      </c>
      <c r="E854" s="46" t="s">
        <v>18</v>
      </c>
    </row>
    <row r="855" spans="1:5" s="21" customFormat="1" hidden="1" x14ac:dyDescent="0.25">
      <c r="A855" s="46">
        <v>2016</v>
      </c>
      <c r="B855" s="46">
        <v>7</v>
      </c>
      <c r="C855" s="48" t="s">
        <v>68</v>
      </c>
      <c r="D855" s="40">
        <v>87571</v>
      </c>
      <c r="E855" s="46" t="s">
        <v>34</v>
      </c>
    </row>
    <row r="856" spans="1:5" s="21" customFormat="1" hidden="1" x14ac:dyDescent="0.25">
      <c r="A856" s="46">
        <v>2016</v>
      </c>
      <c r="B856" s="46">
        <v>7</v>
      </c>
      <c r="C856" s="48" t="s">
        <v>68</v>
      </c>
      <c r="D856" s="40">
        <v>0</v>
      </c>
      <c r="E856" s="46" t="s">
        <v>35</v>
      </c>
    </row>
    <row r="857" spans="1:5" s="21" customFormat="1" hidden="1" x14ac:dyDescent="0.25">
      <c r="A857" s="41">
        <v>2016</v>
      </c>
      <c r="B857" s="41">
        <v>8</v>
      </c>
      <c r="C857" s="42" t="s">
        <v>13</v>
      </c>
      <c r="D857" s="40">
        <v>11995</v>
      </c>
      <c r="E857" s="41" t="s">
        <v>18</v>
      </c>
    </row>
    <row r="858" spans="1:5" s="21" customFormat="1" hidden="1" x14ac:dyDescent="0.25">
      <c r="A858" s="41">
        <v>2016</v>
      </c>
      <c r="B858" s="41">
        <v>8</v>
      </c>
      <c r="C858" s="42" t="s">
        <v>13</v>
      </c>
      <c r="D858" s="43">
        <v>11387</v>
      </c>
      <c r="E858" s="41" t="s">
        <v>34</v>
      </c>
    </row>
    <row r="859" spans="1:5" s="21" customFormat="1" hidden="1" x14ac:dyDescent="0.25">
      <c r="A859" s="41">
        <v>2016</v>
      </c>
      <c r="B859" s="41">
        <v>8</v>
      </c>
      <c r="C859" s="42" t="s">
        <v>13</v>
      </c>
      <c r="D859" s="45">
        <v>608</v>
      </c>
      <c r="E859" s="41" t="s">
        <v>35</v>
      </c>
    </row>
    <row r="860" spans="1:5" s="21" customFormat="1" hidden="1" x14ac:dyDescent="0.25">
      <c r="A860" s="41">
        <v>2016</v>
      </c>
      <c r="B860" s="41">
        <v>8</v>
      </c>
      <c r="C860" s="42" t="s">
        <v>83</v>
      </c>
      <c r="D860" s="40">
        <v>885</v>
      </c>
      <c r="E860" s="41" t="s">
        <v>18</v>
      </c>
    </row>
    <row r="861" spans="1:5" s="21" customFormat="1" hidden="1" x14ac:dyDescent="0.25">
      <c r="A861" s="41">
        <v>2016</v>
      </c>
      <c r="B861" s="41">
        <v>8</v>
      </c>
      <c r="C861" s="42" t="s">
        <v>83</v>
      </c>
      <c r="D861" s="43">
        <v>808</v>
      </c>
      <c r="E861" s="41" t="s">
        <v>34</v>
      </c>
    </row>
    <row r="862" spans="1:5" s="21" customFormat="1" hidden="1" x14ac:dyDescent="0.25">
      <c r="A862" s="41">
        <v>2016</v>
      </c>
      <c r="B862" s="41">
        <v>8</v>
      </c>
      <c r="C862" s="42" t="s">
        <v>83</v>
      </c>
      <c r="D862" s="40">
        <v>77</v>
      </c>
      <c r="E862" s="41" t="s">
        <v>35</v>
      </c>
    </row>
    <row r="863" spans="1:5" s="21" customFormat="1" hidden="1" x14ac:dyDescent="0.25">
      <c r="A863" s="46">
        <v>2016</v>
      </c>
      <c r="B863" s="46">
        <v>8</v>
      </c>
      <c r="C863" s="48" t="s">
        <v>36</v>
      </c>
      <c r="D863" s="40">
        <v>2620</v>
      </c>
      <c r="E863" s="46" t="s">
        <v>18</v>
      </c>
    </row>
    <row r="864" spans="1:5" s="21" customFormat="1" hidden="1" x14ac:dyDescent="0.25">
      <c r="A864" s="46">
        <v>2016</v>
      </c>
      <c r="B864" s="46">
        <v>8</v>
      </c>
      <c r="C864" s="48" t="s">
        <v>36</v>
      </c>
      <c r="D864" s="40">
        <v>2548</v>
      </c>
      <c r="E864" s="46" t="s">
        <v>34</v>
      </c>
    </row>
    <row r="865" spans="1:5" s="21" customFormat="1" hidden="1" x14ac:dyDescent="0.25">
      <c r="A865" s="46">
        <v>2016</v>
      </c>
      <c r="B865" s="46">
        <v>8</v>
      </c>
      <c r="C865" s="48" t="s">
        <v>36</v>
      </c>
      <c r="D865" s="40">
        <v>72</v>
      </c>
      <c r="E865" s="46" t="s">
        <v>35</v>
      </c>
    </row>
    <row r="866" spans="1:5" s="21" customFormat="1" hidden="1" x14ac:dyDescent="0.25">
      <c r="A866" s="46">
        <v>2016</v>
      </c>
      <c r="B866" s="46">
        <v>8</v>
      </c>
      <c r="C866" s="48" t="s">
        <v>4</v>
      </c>
      <c r="D866" s="40">
        <v>10994</v>
      </c>
      <c r="E866" s="46" t="s">
        <v>18</v>
      </c>
    </row>
    <row r="867" spans="1:5" s="21" customFormat="1" hidden="1" x14ac:dyDescent="0.25">
      <c r="A867" s="46">
        <v>2016</v>
      </c>
      <c r="B867" s="46">
        <v>8</v>
      </c>
      <c r="C867" s="48" t="s">
        <v>4</v>
      </c>
      <c r="D867" s="40">
        <v>10991</v>
      </c>
      <c r="E867" s="46" t="s">
        <v>34</v>
      </c>
    </row>
    <row r="868" spans="1:5" s="21" customFormat="1" hidden="1" x14ac:dyDescent="0.25">
      <c r="A868" s="46">
        <v>2016</v>
      </c>
      <c r="B868" s="46">
        <v>8</v>
      </c>
      <c r="C868" s="48" t="s">
        <v>4</v>
      </c>
      <c r="D868" s="40">
        <v>3</v>
      </c>
      <c r="E868" s="46" t="s">
        <v>35</v>
      </c>
    </row>
    <row r="869" spans="1:5" s="21" customFormat="1" hidden="1" x14ac:dyDescent="0.25">
      <c r="A869" s="46">
        <v>2016</v>
      </c>
      <c r="B869" s="46">
        <v>8</v>
      </c>
      <c r="C869" s="48" t="s">
        <v>66</v>
      </c>
      <c r="D869" s="40">
        <v>4752</v>
      </c>
      <c r="E869" s="46" t="s">
        <v>18</v>
      </c>
    </row>
    <row r="870" spans="1:5" s="21" customFormat="1" hidden="1" x14ac:dyDescent="0.25">
      <c r="A870" s="46">
        <v>2016</v>
      </c>
      <c r="B870" s="46">
        <v>8</v>
      </c>
      <c r="C870" s="48" t="s">
        <v>66</v>
      </c>
      <c r="D870" s="40">
        <v>4729</v>
      </c>
      <c r="E870" s="46" t="s">
        <v>34</v>
      </c>
    </row>
    <row r="871" spans="1:5" s="21" customFormat="1" hidden="1" x14ac:dyDescent="0.25">
      <c r="A871" s="46">
        <v>2016</v>
      </c>
      <c r="B871" s="46">
        <v>8</v>
      </c>
      <c r="C871" s="48" t="s">
        <v>66</v>
      </c>
      <c r="D871" s="40">
        <v>23</v>
      </c>
      <c r="E871" s="46" t="s">
        <v>35</v>
      </c>
    </row>
    <row r="872" spans="1:5" s="21" customFormat="1" hidden="1" x14ac:dyDescent="0.25">
      <c r="A872" s="46">
        <v>2016</v>
      </c>
      <c r="B872" s="46">
        <v>8</v>
      </c>
      <c r="C872" s="48" t="s">
        <v>84</v>
      </c>
      <c r="D872" s="40">
        <v>7696</v>
      </c>
      <c r="E872" s="46" t="s">
        <v>18</v>
      </c>
    </row>
    <row r="873" spans="1:5" s="21" customFormat="1" hidden="1" x14ac:dyDescent="0.25">
      <c r="A873" s="46">
        <v>2016</v>
      </c>
      <c r="B873" s="46">
        <v>8</v>
      </c>
      <c r="C873" s="48" t="s">
        <v>84</v>
      </c>
      <c r="D873" s="40">
        <v>7650</v>
      </c>
      <c r="E873" s="46" t="s">
        <v>34</v>
      </c>
    </row>
    <row r="874" spans="1:5" s="21" customFormat="1" hidden="1" x14ac:dyDescent="0.25">
      <c r="A874" s="46">
        <v>2016</v>
      </c>
      <c r="B874" s="46">
        <v>8</v>
      </c>
      <c r="C874" s="48" t="s">
        <v>84</v>
      </c>
      <c r="D874" s="40">
        <v>46</v>
      </c>
      <c r="E874" s="46" t="s">
        <v>35</v>
      </c>
    </row>
    <row r="875" spans="1:5" s="21" customFormat="1" hidden="1" x14ac:dyDescent="0.25">
      <c r="A875" s="46">
        <v>2016</v>
      </c>
      <c r="B875" s="46">
        <v>8</v>
      </c>
      <c r="C875" s="48" t="s">
        <v>76</v>
      </c>
      <c r="D875" s="40">
        <v>19527</v>
      </c>
      <c r="E875" s="46" t="s">
        <v>18</v>
      </c>
    </row>
    <row r="876" spans="1:5" s="21" customFormat="1" hidden="1" x14ac:dyDescent="0.25">
      <c r="A876" s="46">
        <v>2016</v>
      </c>
      <c r="B876" s="46">
        <v>8</v>
      </c>
      <c r="C876" s="48" t="s">
        <v>76</v>
      </c>
      <c r="D876" s="40">
        <v>19527</v>
      </c>
      <c r="E876" s="46" t="s">
        <v>34</v>
      </c>
    </row>
    <row r="877" spans="1:5" s="21" customFormat="1" hidden="1" x14ac:dyDescent="0.25">
      <c r="A877" s="46">
        <v>2016</v>
      </c>
      <c r="B877" s="46">
        <v>8</v>
      </c>
      <c r="C877" s="48" t="s">
        <v>76</v>
      </c>
      <c r="D877" s="40">
        <v>0</v>
      </c>
      <c r="E877" s="46" t="s">
        <v>35</v>
      </c>
    </row>
    <row r="878" spans="1:5" s="21" customFormat="1" hidden="1" x14ac:dyDescent="0.25">
      <c r="A878" s="46">
        <v>2016</v>
      </c>
      <c r="B878" s="46">
        <v>8</v>
      </c>
      <c r="C878" s="48" t="s">
        <v>16</v>
      </c>
      <c r="D878" s="40">
        <v>265779</v>
      </c>
      <c r="E878" s="46" t="s">
        <v>18</v>
      </c>
    </row>
    <row r="879" spans="1:5" s="21" customFormat="1" hidden="1" x14ac:dyDescent="0.25">
      <c r="A879" s="46">
        <v>2016</v>
      </c>
      <c r="B879" s="46">
        <v>8</v>
      </c>
      <c r="C879" s="48" t="s">
        <v>16</v>
      </c>
      <c r="D879" s="40">
        <v>262400</v>
      </c>
      <c r="E879" s="46" t="s">
        <v>34</v>
      </c>
    </row>
    <row r="880" spans="1:5" s="21" customFormat="1" hidden="1" x14ac:dyDescent="0.25">
      <c r="A880" s="46">
        <v>2016</v>
      </c>
      <c r="B880" s="46">
        <v>8</v>
      </c>
      <c r="C880" s="48" t="s">
        <v>16</v>
      </c>
      <c r="D880" s="40">
        <v>3379</v>
      </c>
      <c r="E880" s="46" t="s">
        <v>35</v>
      </c>
    </row>
    <row r="881" spans="1:5" s="21" customFormat="1" hidden="1" x14ac:dyDescent="0.25">
      <c r="A881" s="46">
        <v>2016</v>
      </c>
      <c r="B881" s="46">
        <v>8</v>
      </c>
      <c r="C881" s="48" t="s">
        <v>67</v>
      </c>
      <c r="D881" s="40">
        <v>285306</v>
      </c>
      <c r="E881" s="46" t="s">
        <v>18</v>
      </c>
    </row>
    <row r="882" spans="1:5" s="21" customFormat="1" hidden="1" x14ac:dyDescent="0.25">
      <c r="A882" s="46">
        <v>2016</v>
      </c>
      <c r="B882" s="46">
        <v>8</v>
      </c>
      <c r="C882" s="48" t="s">
        <v>67</v>
      </c>
      <c r="D882" s="40">
        <v>281927</v>
      </c>
      <c r="E882" s="46" t="s">
        <v>34</v>
      </c>
    </row>
    <row r="883" spans="1:5" s="21" customFormat="1" hidden="1" x14ac:dyDescent="0.25">
      <c r="A883" s="46">
        <v>2016</v>
      </c>
      <c r="B883" s="46">
        <v>8</v>
      </c>
      <c r="C883" s="48" t="s">
        <v>67</v>
      </c>
      <c r="D883" s="40">
        <v>3379</v>
      </c>
      <c r="E883" s="46" t="s">
        <v>35</v>
      </c>
    </row>
    <row r="884" spans="1:5" s="21" customFormat="1" hidden="1" x14ac:dyDescent="0.25">
      <c r="A884" s="46">
        <v>2016</v>
      </c>
      <c r="B884" s="46">
        <v>8</v>
      </c>
      <c r="C884" s="48" t="s">
        <v>80</v>
      </c>
      <c r="D884" s="40">
        <v>64833</v>
      </c>
      <c r="E884" s="46" t="s">
        <v>18</v>
      </c>
    </row>
    <row r="885" spans="1:5" s="21" customFormat="1" hidden="1" x14ac:dyDescent="0.25">
      <c r="A885" s="46">
        <v>2016</v>
      </c>
      <c r="B885" s="46">
        <v>8</v>
      </c>
      <c r="C885" s="48" t="s">
        <v>80</v>
      </c>
      <c r="D885" s="40">
        <v>64833</v>
      </c>
      <c r="E885" s="46" t="s">
        <v>34</v>
      </c>
    </row>
    <row r="886" spans="1:5" s="21" customFormat="1" hidden="1" x14ac:dyDescent="0.25">
      <c r="A886" s="46">
        <v>2016</v>
      </c>
      <c r="B886" s="46">
        <v>8</v>
      </c>
      <c r="C886" s="48" t="s">
        <v>80</v>
      </c>
      <c r="D886" s="40">
        <v>0</v>
      </c>
      <c r="E886" s="46" t="s">
        <v>35</v>
      </c>
    </row>
    <row r="887" spans="1:5" s="21" customFormat="1" hidden="1" x14ac:dyDescent="0.25">
      <c r="A887" s="46">
        <v>2016</v>
      </c>
      <c r="B887" s="46">
        <v>8</v>
      </c>
      <c r="C887" s="48" t="s">
        <v>68</v>
      </c>
      <c r="D887" s="40">
        <v>86984</v>
      </c>
      <c r="E887" s="46" t="s">
        <v>18</v>
      </c>
    </row>
    <row r="888" spans="1:5" s="21" customFormat="1" hidden="1" x14ac:dyDescent="0.25">
      <c r="A888" s="46">
        <v>2016</v>
      </c>
      <c r="B888" s="46">
        <v>8</v>
      </c>
      <c r="C888" s="48" t="s">
        <v>68</v>
      </c>
      <c r="D888" s="40">
        <v>86984</v>
      </c>
      <c r="E888" s="46" t="s">
        <v>34</v>
      </c>
    </row>
    <row r="889" spans="1:5" s="21" customFormat="1" hidden="1" x14ac:dyDescent="0.25">
      <c r="A889" s="46">
        <v>2016</v>
      </c>
      <c r="B889" s="46">
        <v>8</v>
      </c>
      <c r="C889" s="48" t="s">
        <v>68</v>
      </c>
      <c r="D889" s="40">
        <v>0</v>
      </c>
      <c r="E889" s="46" t="s">
        <v>35</v>
      </c>
    </row>
    <row r="890" spans="1:5" s="21" customFormat="1" hidden="1" x14ac:dyDescent="0.25">
      <c r="A890" s="41">
        <v>2016</v>
      </c>
      <c r="B890" s="41">
        <v>9</v>
      </c>
      <c r="C890" s="42" t="s">
        <v>13</v>
      </c>
      <c r="D890" s="40">
        <v>11167</v>
      </c>
      <c r="E890" s="41" t="s">
        <v>18</v>
      </c>
    </row>
    <row r="891" spans="1:5" s="21" customFormat="1" hidden="1" x14ac:dyDescent="0.25">
      <c r="A891" s="41">
        <v>2016</v>
      </c>
      <c r="B891" s="41">
        <v>9</v>
      </c>
      <c r="C891" s="42" t="s">
        <v>13</v>
      </c>
      <c r="D891" s="43">
        <v>10501</v>
      </c>
      <c r="E891" s="41" t="s">
        <v>34</v>
      </c>
    </row>
    <row r="892" spans="1:5" s="21" customFormat="1" hidden="1" x14ac:dyDescent="0.25">
      <c r="A892" s="41">
        <v>2016</v>
      </c>
      <c r="B892" s="41">
        <v>9</v>
      </c>
      <c r="C892" s="42" t="s">
        <v>13</v>
      </c>
      <c r="D892" s="45">
        <v>666</v>
      </c>
      <c r="E892" s="41" t="s">
        <v>35</v>
      </c>
    </row>
    <row r="893" spans="1:5" s="21" customFormat="1" hidden="1" x14ac:dyDescent="0.25">
      <c r="A893" s="41">
        <v>2016</v>
      </c>
      <c r="B893" s="41">
        <v>9</v>
      </c>
      <c r="C893" s="42" t="s">
        <v>83</v>
      </c>
      <c r="D893" s="40">
        <v>609</v>
      </c>
      <c r="E893" s="41" t="s">
        <v>18</v>
      </c>
    </row>
    <row r="894" spans="1:5" s="21" customFormat="1" hidden="1" x14ac:dyDescent="0.25">
      <c r="A894" s="41">
        <v>2016</v>
      </c>
      <c r="B894" s="41">
        <v>9</v>
      </c>
      <c r="C894" s="42" t="s">
        <v>83</v>
      </c>
      <c r="D894" s="43">
        <v>484</v>
      </c>
      <c r="E894" s="41" t="s">
        <v>34</v>
      </c>
    </row>
    <row r="895" spans="1:5" s="21" customFormat="1" hidden="1" x14ac:dyDescent="0.25">
      <c r="A895" s="41">
        <v>2016</v>
      </c>
      <c r="B895" s="41">
        <v>9</v>
      </c>
      <c r="C895" s="42" t="s">
        <v>83</v>
      </c>
      <c r="D895" s="40">
        <v>125</v>
      </c>
      <c r="E895" s="41" t="s">
        <v>35</v>
      </c>
    </row>
    <row r="896" spans="1:5" s="21" customFormat="1" hidden="1" x14ac:dyDescent="0.25">
      <c r="A896" s="46">
        <v>2016</v>
      </c>
      <c r="B896" s="46">
        <v>9</v>
      </c>
      <c r="C896" s="48" t="s">
        <v>36</v>
      </c>
      <c r="D896" s="40">
        <v>3652</v>
      </c>
      <c r="E896" s="46" t="s">
        <v>18</v>
      </c>
    </row>
    <row r="897" spans="1:5" s="21" customFormat="1" hidden="1" x14ac:dyDescent="0.25">
      <c r="A897" s="46">
        <v>2016</v>
      </c>
      <c r="B897" s="46">
        <v>9</v>
      </c>
      <c r="C897" s="48" t="s">
        <v>36</v>
      </c>
      <c r="D897" s="40">
        <v>3565</v>
      </c>
      <c r="E897" s="46" t="s">
        <v>34</v>
      </c>
    </row>
    <row r="898" spans="1:5" s="21" customFormat="1" hidden="1" x14ac:dyDescent="0.25">
      <c r="A898" s="46">
        <v>2016</v>
      </c>
      <c r="B898" s="46">
        <v>9</v>
      </c>
      <c r="C898" s="48" t="s">
        <v>36</v>
      </c>
      <c r="D898" s="40">
        <v>87</v>
      </c>
      <c r="E898" s="46" t="s">
        <v>35</v>
      </c>
    </row>
    <row r="899" spans="1:5" s="21" customFormat="1" hidden="1" x14ac:dyDescent="0.25">
      <c r="A899" s="46">
        <v>2016</v>
      </c>
      <c r="B899" s="46">
        <v>9</v>
      </c>
      <c r="C899" s="48" t="s">
        <v>4</v>
      </c>
      <c r="D899" s="40">
        <v>9705</v>
      </c>
      <c r="E899" s="46" t="s">
        <v>18</v>
      </c>
    </row>
    <row r="900" spans="1:5" s="21" customFormat="1" hidden="1" x14ac:dyDescent="0.25">
      <c r="A900" s="46">
        <v>2016</v>
      </c>
      <c r="B900" s="46">
        <v>9</v>
      </c>
      <c r="C900" s="48" t="s">
        <v>4</v>
      </c>
      <c r="D900" s="40">
        <v>9660</v>
      </c>
      <c r="E900" s="46" t="s">
        <v>34</v>
      </c>
    </row>
    <row r="901" spans="1:5" s="21" customFormat="1" hidden="1" x14ac:dyDescent="0.25">
      <c r="A901" s="46">
        <v>2016</v>
      </c>
      <c r="B901" s="46">
        <v>9</v>
      </c>
      <c r="C901" s="48" t="s">
        <v>4</v>
      </c>
      <c r="D901" s="40">
        <v>45</v>
      </c>
      <c r="E901" s="46" t="s">
        <v>35</v>
      </c>
    </row>
    <row r="902" spans="1:5" s="21" customFormat="1" hidden="1" x14ac:dyDescent="0.25">
      <c r="A902" s="46">
        <v>2016</v>
      </c>
      <c r="B902" s="46">
        <v>9</v>
      </c>
      <c r="C902" s="48" t="s">
        <v>66</v>
      </c>
      <c r="D902" s="40">
        <v>4589</v>
      </c>
      <c r="E902" s="46" t="s">
        <v>18</v>
      </c>
    </row>
    <row r="903" spans="1:5" s="21" customFormat="1" hidden="1" x14ac:dyDescent="0.25">
      <c r="A903" s="46">
        <v>2016</v>
      </c>
      <c r="B903" s="46">
        <v>9</v>
      </c>
      <c r="C903" s="48" t="s">
        <v>66</v>
      </c>
      <c r="D903" s="40">
        <v>4582</v>
      </c>
      <c r="E903" s="46" t="s">
        <v>34</v>
      </c>
    </row>
    <row r="904" spans="1:5" s="21" customFormat="1" hidden="1" x14ac:dyDescent="0.25">
      <c r="A904" s="46">
        <v>2016</v>
      </c>
      <c r="B904" s="46">
        <v>9</v>
      </c>
      <c r="C904" s="48" t="s">
        <v>66</v>
      </c>
      <c r="D904" s="40">
        <v>7</v>
      </c>
      <c r="E904" s="46" t="s">
        <v>35</v>
      </c>
    </row>
    <row r="905" spans="1:5" s="21" customFormat="1" hidden="1" x14ac:dyDescent="0.25">
      <c r="A905" s="46">
        <v>2016</v>
      </c>
      <c r="B905" s="46">
        <v>9</v>
      </c>
      <c r="C905" s="48" t="s">
        <v>84</v>
      </c>
      <c r="D905" s="40">
        <v>10312</v>
      </c>
      <c r="E905" s="46" t="s">
        <v>18</v>
      </c>
    </row>
    <row r="906" spans="1:5" s="21" customFormat="1" hidden="1" x14ac:dyDescent="0.25">
      <c r="A906" s="46">
        <v>2016</v>
      </c>
      <c r="B906" s="46">
        <v>9</v>
      </c>
      <c r="C906" s="48" t="s">
        <v>84</v>
      </c>
      <c r="D906" s="40">
        <v>10284</v>
      </c>
      <c r="E906" s="46" t="s">
        <v>34</v>
      </c>
    </row>
    <row r="907" spans="1:5" s="21" customFormat="1" hidden="1" x14ac:dyDescent="0.25">
      <c r="A907" s="46">
        <v>2016</v>
      </c>
      <c r="B907" s="46">
        <v>9</v>
      </c>
      <c r="C907" s="48" t="s">
        <v>84</v>
      </c>
      <c r="D907" s="40">
        <v>28</v>
      </c>
      <c r="E907" s="46" t="s">
        <v>35</v>
      </c>
    </row>
    <row r="908" spans="1:5" s="21" customFormat="1" hidden="1" x14ac:dyDescent="0.25">
      <c r="A908" s="46">
        <v>2016</v>
      </c>
      <c r="B908" s="46">
        <v>9</v>
      </c>
      <c r="C908" s="48" t="s">
        <v>76</v>
      </c>
      <c r="D908" s="40">
        <v>19740</v>
      </c>
      <c r="E908" s="46" t="s">
        <v>18</v>
      </c>
    </row>
    <row r="909" spans="1:5" s="21" customFormat="1" hidden="1" x14ac:dyDescent="0.25">
      <c r="A909" s="46">
        <v>2016</v>
      </c>
      <c r="B909" s="46">
        <v>9</v>
      </c>
      <c r="C909" s="48" t="s">
        <v>76</v>
      </c>
      <c r="D909" s="40">
        <v>19740</v>
      </c>
      <c r="E909" s="46" t="s">
        <v>34</v>
      </c>
    </row>
    <row r="910" spans="1:5" s="21" customFormat="1" hidden="1" x14ac:dyDescent="0.25">
      <c r="A910" s="46">
        <v>2016</v>
      </c>
      <c r="B910" s="46">
        <v>9</v>
      </c>
      <c r="C910" s="48" t="s">
        <v>76</v>
      </c>
      <c r="D910" s="40">
        <v>0</v>
      </c>
      <c r="E910" s="46" t="s">
        <v>35</v>
      </c>
    </row>
    <row r="911" spans="1:5" s="21" customFormat="1" hidden="1" x14ac:dyDescent="0.25">
      <c r="A911" s="46">
        <v>2016</v>
      </c>
      <c r="B911" s="46">
        <v>9</v>
      </c>
      <c r="C911" s="48" t="s">
        <v>16</v>
      </c>
      <c r="D911" s="40">
        <v>265168</v>
      </c>
      <c r="E911" s="46" t="s">
        <v>18</v>
      </c>
    </row>
    <row r="912" spans="1:5" s="21" customFormat="1" hidden="1" x14ac:dyDescent="0.25">
      <c r="A912" s="46">
        <v>2016</v>
      </c>
      <c r="B912" s="46">
        <v>9</v>
      </c>
      <c r="C912" s="48" t="s">
        <v>16</v>
      </c>
      <c r="D912" s="40">
        <v>261139</v>
      </c>
      <c r="E912" s="46" t="s">
        <v>34</v>
      </c>
    </row>
    <row r="913" spans="1:5" s="21" customFormat="1" hidden="1" x14ac:dyDescent="0.25">
      <c r="A913" s="46">
        <v>2016</v>
      </c>
      <c r="B913" s="46">
        <v>9</v>
      </c>
      <c r="C913" s="48" t="s">
        <v>16</v>
      </c>
      <c r="D913" s="40">
        <v>4029</v>
      </c>
      <c r="E913" s="46" t="s">
        <v>35</v>
      </c>
    </row>
    <row r="914" spans="1:5" s="21" customFormat="1" hidden="1" x14ac:dyDescent="0.25">
      <c r="A914" s="46">
        <v>2016</v>
      </c>
      <c r="B914" s="46">
        <v>9</v>
      </c>
      <c r="C914" s="48" t="s">
        <v>67</v>
      </c>
      <c r="D914" s="40">
        <v>284908</v>
      </c>
      <c r="E914" s="46" t="s">
        <v>18</v>
      </c>
    </row>
    <row r="915" spans="1:5" s="21" customFormat="1" hidden="1" x14ac:dyDescent="0.25">
      <c r="A915" s="46">
        <v>2016</v>
      </c>
      <c r="B915" s="46">
        <v>9</v>
      </c>
      <c r="C915" s="48" t="s">
        <v>67</v>
      </c>
      <c r="D915" s="40">
        <v>280879</v>
      </c>
      <c r="E915" s="46" t="s">
        <v>34</v>
      </c>
    </row>
    <row r="916" spans="1:5" s="21" customFormat="1" hidden="1" x14ac:dyDescent="0.25">
      <c r="A916" s="46">
        <v>2016</v>
      </c>
      <c r="B916" s="46">
        <v>9</v>
      </c>
      <c r="C916" s="48" t="s">
        <v>67</v>
      </c>
      <c r="D916" s="40">
        <v>4029</v>
      </c>
      <c r="E916" s="46" t="s">
        <v>35</v>
      </c>
    </row>
    <row r="917" spans="1:5" s="21" customFormat="1" hidden="1" x14ac:dyDescent="0.25">
      <c r="A917" s="46">
        <v>2016</v>
      </c>
      <c r="B917" s="46">
        <v>9</v>
      </c>
      <c r="C917" s="48" t="s">
        <v>80</v>
      </c>
      <c r="D917" s="40">
        <v>65040</v>
      </c>
      <c r="E917" s="46" t="s">
        <v>18</v>
      </c>
    </row>
    <row r="918" spans="1:5" s="21" customFormat="1" hidden="1" x14ac:dyDescent="0.25">
      <c r="A918" s="46">
        <v>2016</v>
      </c>
      <c r="B918" s="46">
        <v>9</v>
      </c>
      <c r="C918" s="48" t="s">
        <v>80</v>
      </c>
      <c r="D918" s="40">
        <v>65040</v>
      </c>
      <c r="E918" s="46" t="s">
        <v>34</v>
      </c>
    </row>
    <row r="919" spans="1:5" s="21" customFormat="1" hidden="1" x14ac:dyDescent="0.25">
      <c r="A919" s="46">
        <v>2016</v>
      </c>
      <c r="B919" s="46">
        <v>9</v>
      </c>
      <c r="C919" s="48" t="s">
        <v>80</v>
      </c>
      <c r="D919" s="40">
        <v>0</v>
      </c>
      <c r="E919" s="46" t="s">
        <v>35</v>
      </c>
    </row>
    <row r="920" spans="1:5" s="21" customFormat="1" hidden="1" x14ac:dyDescent="0.25">
      <c r="A920" s="46">
        <v>2016</v>
      </c>
      <c r="B920" s="46">
        <v>9</v>
      </c>
      <c r="C920" s="48" t="s">
        <v>68</v>
      </c>
      <c r="D920" s="40">
        <v>86350</v>
      </c>
      <c r="E920" s="46" t="s">
        <v>18</v>
      </c>
    </row>
    <row r="921" spans="1:5" s="21" customFormat="1" hidden="1" x14ac:dyDescent="0.25">
      <c r="A921" s="46">
        <v>2016</v>
      </c>
      <c r="B921" s="46">
        <v>9</v>
      </c>
      <c r="C921" s="48" t="s">
        <v>68</v>
      </c>
      <c r="D921" s="40">
        <v>86347</v>
      </c>
      <c r="E921" s="46" t="s">
        <v>34</v>
      </c>
    </row>
    <row r="922" spans="1:5" s="21" customFormat="1" hidden="1" x14ac:dyDescent="0.25">
      <c r="A922" s="46">
        <v>2016</v>
      </c>
      <c r="B922" s="46">
        <v>9</v>
      </c>
      <c r="C922" s="48" t="s">
        <v>68</v>
      </c>
      <c r="D922" s="40">
        <v>3</v>
      </c>
      <c r="E922" s="46" t="s">
        <v>35</v>
      </c>
    </row>
    <row r="923" spans="1:5" s="21" customFormat="1" hidden="1" x14ac:dyDescent="0.25">
      <c r="A923" s="41">
        <v>2016</v>
      </c>
      <c r="B923" s="41">
        <v>10</v>
      </c>
      <c r="C923" s="42" t="s">
        <v>13</v>
      </c>
      <c r="D923" s="40">
        <v>10399</v>
      </c>
      <c r="E923" s="41" t="s">
        <v>18</v>
      </c>
    </row>
    <row r="924" spans="1:5" s="21" customFormat="1" hidden="1" x14ac:dyDescent="0.25">
      <c r="A924" s="41">
        <v>2016</v>
      </c>
      <c r="B924" s="41">
        <v>10</v>
      </c>
      <c r="C924" s="42" t="s">
        <v>13</v>
      </c>
      <c r="D924" s="43">
        <v>9519</v>
      </c>
      <c r="E924" s="41" t="s">
        <v>34</v>
      </c>
    </row>
    <row r="925" spans="1:5" s="21" customFormat="1" hidden="1" x14ac:dyDescent="0.25">
      <c r="A925" s="41">
        <v>2016</v>
      </c>
      <c r="B925" s="41">
        <v>10</v>
      </c>
      <c r="C925" s="42" t="s">
        <v>13</v>
      </c>
      <c r="D925" s="45">
        <v>880</v>
      </c>
      <c r="E925" s="41" t="s">
        <v>35</v>
      </c>
    </row>
    <row r="926" spans="1:5" s="21" customFormat="1" hidden="1" x14ac:dyDescent="0.25">
      <c r="A926" s="41">
        <v>2016</v>
      </c>
      <c r="B926" s="41">
        <v>10</v>
      </c>
      <c r="C926" s="42" t="s">
        <v>83</v>
      </c>
      <c r="D926" s="40">
        <v>622</v>
      </c>
      <c r="E926" s="41" t="s">
        <v>18</v>
      </c>
    </row>
    <row r="927" spans="1:5" s="21" customFormat="1" hidden="1" x14ac:dyDescent="0.25">
      <c r="A927" s="41">
        <v>2016</v>
      </c>
      <c r="B927" s="41">
        <v>10</v>
      </c>
      <c r="C927" s="42" t="s">
        <v>83</v>
      </c>
      <c r="D927" s="43">
        <v>527</v>
      </c>
      <c r="E927" s="41" t="s">
        <v>34</v>
      </c>
    </row>
    <row r="928" spans="1:5" s="21" customFormat="1" hidden="1" x14ac:dyDescent="0.25">
      <c r="A928" s="41">
        <v>2016</v>
      </c>
      <c r="B928" s="41">
        <v>10</v>
      </c>
      <c r="C928" s="42" t="s">
        <v>83</v>
      </c>
      <c r="D928" s="40">
        <v>95</v>
      </c>
      <c r="E928" s="41" t="s">
        <v>35</v>
      </c>
    </row>
    <row r="929" spans="1:5" s="21" customFormat="1" hidden="1" x14ac:dyDescent="0.25">
      <c r="A929" s="46">
        <v>2016</v>
      </c>
      <c r="B929" s="46">
        <v>10</v>
      </c>
      <c r="C929" s="48" t="s">
        <v>36</v>
      </c>
      <c r="D929" s="40">
        <v>2680</v>
      </c>
      <c r="E929" s="46" t="s">
        <v>18</v>
      </c>
    </row>
    <row r="930" spans="1:5" s="21" customFormat="1" hidden="1" x14ac:dyDescent="0.25">
      <c r="A930" s="46">
        <v>2016</v>
      </c>
      <c r="B930" s="46">
        <v>10</v>
      </c>
      <c r="C930" s="48" t="s">
        <v>36</v>
      </c>
      <c r="D930" s="40">
        <v>2608</v>
      </c>
      <c r="E930" s="46" t="s">
        <v>34</v>
      </c>
    </row>
    <row r="931" spans="1:5" s="21" customFormat="1" hidden="1" x14ac:dyDescent="0.25">
      <c r="A931" s="46">
        <v>2016</v>
      </c>
      <c r="B931" s="46">
        <v>10</v>
      </c>
      <c r="C931" s="48" t="s">
        <v>36</v>
      </c>
      <c r="D931" s="40">
        <v>72</v>
      </c>
      <c r="E931" s="46" t="s">
        <v>35</v>
      </c>
    </row>
    <row r="932" spans="1:5" s="21" customFormat="1" hidden="1" x14ac:dyDescent="0.25">
      <c r="A932" s="46">
        <v>2016</v>
      </c>
      <c r="B932" s="46">
        <v>10</v>
      </c>
      <c r="C932" s="48" t="s">
        <v>4</v>
      </c>
      <c r="D932" s="40">
        <v>9932</v>
      </c>
      <c r="E932" s="46" t="s">
        <v>18</v>
      </c>
    </row>
    <row r="933" spans="1:5" s="21" customFormat="1" hidden="1" x14ac:dyDescent="0.25">
      <c r="A933" s="46">
        <v>2016</v>
      </c>
      <c r="B933" s="46">
        <v>10</v>
      </c>
      <c r="C933" s="48" t="s">
        <v>4</v>
      </c>
      <c r="D933" s="40">
        <v>9896</v>
      </c>
      <c r="E933" s="46" t="s">
        <v>34</v>
      </c>
    </row>
    <row r="934" spans="1:5" s="21" customFormat="1" hidden="1" x14ac:dyDescent="0.25">
      <c r="A934" s="46">
        <v>2016</v>
      </c>
      <c r="B934" s="46">
        <v>10</v>
      </c>
      <c r="C934" s="48" t="s">
        <v>4</v>
      </c>
      <c r="D934" s="40">
        <v>36</v>
      </c>
      <c r="E934" s="46" t="s">
        <v>35</v>
      </c>
    </row>
    <row r="935" spans="1:5" s="21" customFormat="1" hidden="1" x14ac:dyDescent="0.25">
      <c r="A935" s="46">
        <v>2016</v>
      </c>
      <c r="B935" s="46">
        <v>10</v>
      </c>
      <c r="C935" s="48" t="s">
        <v>66</v>
      </c>
      <c r="D935" s="40">
        <v>4464</v>
      </c>
      <c r="E935" s="46" t="s">
        <v>18</v>
      </c>
    </row>
    <row r="936" spans="1:5" s="21" customFormat="1" hidden="1" x14ac:dyDescent="0.25">
      <c r="A936" s="46">
        <v>2016</v>
      </c>
      <c r="B936" s="46">
        <v>10</v>
      </c>
      <c r="C936" s="48" t="s">
        <v>66</v>
      </c>
      <c r="D936" s="40">
        <v>4453</v>
      </c>
      <c r="E936" s="46" t="s">
        <v>34</v>
      </c>
    </row>
    <row r="937" spans="1:5" s="21" customFormat="1" hidden="1" x14ac:dyDescent="0.25">
      <c r="A937" s="46">
        <v>2016</v>
      </c>
      <c r="B937" s="46">
        <v>10</v>
      </c>
      <c r="C937" s="48" t="s">
        <v>66</v>
      </c>
      <c r="D937" s="40">
        <v>11</v>
      </c>
      <c r="E937" s="46" t="s">
        <v>35</v>
      </c>
    </row>
    <row r="938" spans="1:5" s="21" customFormat="1" hidden="1" x14ac:dyDescent="0.25">
      <c r="A938" s="46">
        <v>2016</v>
      </c>
      <c r="B938" s="46">
        <v>10</v>
      </c>
      <c r="C938" s="48" t="s">
        <v>84</v>
      </c>
      <c r="D938" s="40">
        <v>7341</v>
      </c>
      <c r="E938" s="46" t="s">
        <v>18</v>
      </c>
    </row>
    <row r="939" spans="1:5" s="21" customFormat="1" hidden="1" x14ac:dyDescent="0.25">
      <c r="A939" s="46">
        <v>2016</v>
      </c>
      <c r="B939" s="46">
        <v>10</v>
      </c>
      <c r="C939" s="48" t="s">
        <v>84</v>
      </c>
      <c r="D939" s="40">
        <v>7303</v>
      </c>
      <c r="E939" s="46" t="s">
        <v>34</v>
      </c>
    </row>
    <row r="940" spans="1:5" s="21" customFormat="1" hidden="1" x14ac:dyDescent="0.25">
      <c r="A940" s="46">
        <v>2016</v>
      </c>
      <c r="B940" s="46">
        <v>10</v>
      </c>
      <c r="C940" s="48" t="s">
        <v>84</v>
      </c>
      <c r="D940" s="40">
        <v>38</v>
      </c>
      <c r="E940" s="46" t="s">
        <v>35</v>
      </c>
    </row>
    <row r="941" spans="1:5" s="21" customFormat="1" hidden="1" x14ac:dyDescent="0.25">
      <c r="A941" s="46">
        <v>2016</v>
      </c>
      <c r="B941" s="46">
        <v>10</v>
      </c>
      <c r="C941" s="48" t="s">
        <v>76</v>
      </c>
      <c r="D941" s="40">
        <v>19760</v>
      </c>
      <c r="E941" s="46" t="s">
        <v>18</v>
      </c>
    </row>
    <row r="942" spans="1:5" s="21" customFormat="1" hidden="1" x14ac:dyDescent="0.25">
      <c r="A942" s="46">
        <v>2016</v>
      </c>
      <c r="B942" s="46">
        <v>10</v>
      </c>
      <c r="C942" s="48" t="s">
        <v>76</v>
      </c>
      <c r="D942" s="40">
        <v>19760</v>
      </c>
      <c r="E942" s="46" t="s">
        <v>34</v>
      </c>
    </row>
    <row r="943" spans="1:5" s="21" customFormat="1" hidden="1" x14ac:dyDescent="0.25">
      <c r="A943" s="46">
        <v>2016</v>
      </c>
      <c r="B943" s="46">
        <v>10</v>
      </c>
      <c r="C943" s="48" t="s">
        <v>76</v>
      </c>
      <c r="D943" s="40">
        <v>0</v>
      </c>
      <c r="E943" s="46" t="s">
        <v>35</v>
      </c>
    </row>
    <row r="944" spans="1:5" s="21" customFormat="1" hidden="1" x14ac:dyDescent="0.25">
      <c r="A944" s="46">
        <v>2016</v>
      </c>
      <c r="B944" s="46">
        <v>10</v>
      </c>
      <c r="C944" s="48" t="s">
        <v>16</v>
      </c>
      <c r="D944" s="40">
        <v>266990</v>
      </c>
      <c r="E944" s="46" t="s">
        <v>18</v>
      </c>
    </row>
    <row r="945" spans="1:5" s="21" customFormat="1" hidden="1" x14ac:dyDescent="0.25">
      <c r="A945" s="46">
        <v>2016</v>
      </c>
      <c r="B945" s="46">
        <v>10</v>
      </c>
      <c r="C945" s="48" t="s">
        <v>16</v>
      </c>
      <c r="D945" s="40">
        <v>262155</v>
      </c>
      <c r="E945" s="46" t="s">
        <v>34</v>
      </c>
    </row>
    <row r="946" spans="1:5" s="21" customFormat="1" hidden="1" x14ac:dyDescent="0.25">
      <c r="A946" s="46">
        <v>2016</v>
      </c>
      <c r="B946" s="46">
        <v>10</v>
      </c>
      <c r="C946" s="48" t="s">
        <v>16</v>
      </c>
      <c r="D946" s="40">
        <v>4835</v>
      </c>
      <c r="E946" s="46" t="s">
        <v>35</v>
      </c>
    </row>
    <row r="947" spans="1:5" s="21" customFormat="1" hidden="1" x14ac:dyDescent="0.25">
      <c r="A947" s="46">
        <v>2016</v>
      </c>
      <c r="B947" s="46">
        <v>10</v>
      </c>
      <c r="C947" s="48" t="s">
        <v>67</v>
      </c>
      <c r="D947" s="40">
        <v>286750</v>
      </c>
      <c r="E947" s="46" t="s">
        <v>18</v>
      </c>
    </row>
    <row r="948" spans="1:5" s="21" customFormat="1" hidden="1" x14ac:dyDescent="0.25">
      <c r="A948" s="46">
        <v>2016</v>
      </c>
      <c r="B948" s="46">
        <v>10</v>
      </c>
      <c r="C948" s="48" t="s">
        <v>67</v>
      </c>
      <c r="D948" s="40">
        <v>281915</v>
      </c>
      <c r="E948" s="46" t="s">
        <v>34</v>
      </c>
    </row>
    <row r="949" spans="1:5" s="21" customFormat="1" hidden="1" x14ac:dyDescent="0.25">
      <c r="A949" s="46">
        <v>2016</v>
      </c>
      <c r="B949" s="46">
        <v>10</v>
      </c>
      <c r="C949" s="48" t="s">
        <v>67</v>
      </c>
      <c r="D949" s="40">
        <v>4835</v>
      </c>
      <c r="E949" s="46" t="s">
        <v>35</v>
      </c>
    </row>
    <row r="950" spans="1:5" s="21" customFormat="1" hidden="1" x14ac:dyDescent="0.25">
      <c r="A950" s="46">
        <v>2016</v>
      </c>
      <c r="B950" s="46">
        <v>10</v>
      </c>
      <c r="C950" s="48" t="s">
        <v>80</v>
      </c>
      <c r="D950" s="40">
        <v>65293</v>
      </c>
      <c r="E950" s="46" t="s">
        <v>18</v>
      </c>
    </row>
    <row r="951" spans="1:5" s="21" customFormat="1" hidden="1" x14ac:dyDescent="0.25">
      <c r="A951" s="46">
        <v>2016</v>
      </c>
      <c r="B951" s="46">
        <v>10</v>
      </c>
      <c r="C951" s="48" t="s">
        <v>80</v>
      </c>
      <c r="D951" s="40">
        <v>65293</v>
      </c>
      <c r="E951" s="46" t="s">
        <v>34</v>
      </c>
    </row>
    <row r="952" spans="1:5" s="21" customFormat="1" hidden="1" x14ac:dyDescent="0.25">
      <c r="A952" s="46">
        <v>2016</v>
      </c>
      <c r="B952" s="46">
        <v>10</v>
      </c>
      <c r="C952" s="48" t="s">
        <v>80</v>
      </c>
      <c r="D952" s="40">
        <v>0</v>
      </c>
      <c r="E952" s="46" t="s">
        <v>35</v>
      </c>
    </row>
    <row r="953" spans="1:5" s="21" customFormat="1" hidden="1" x14ac:dyDescent="0.25">
      <c r="A953" s="46">
        <v>2016</v>
      </c>
      <c r="B953" s="46">
        <v>10</v>
      </c>
      <c r="C953" s="48" t="s">
        <v>68</v>
      </c>
      <c r="D953" s="40">
        <v>85278</v>
      </c>
      <c r="E953" s="46" t="s">
        <v>18</v>
      </c>
    </row>
    <row r="954" spans="1:5" s="21" customFormat="1" hidden="1" x14ac:dyDescent="0.25">
      <c r="A954" s="46">
        <v>2016</v>
      </c>
      <c r="B954" s="46">
        <v>10</v>
      </c>
      <c r="C954" s="48" t="s">
        <v>68</v>
      </c>
      <c r="D954" s="40">
        <v>85275</v>
      </c>
      <c r="E954" s="46" t="s">
        <v>34</v>
      </c>
    </row>
    <row r="955" spans="1:5" s="21" customFormat="1" hidden="1" x14ac:dyDescent="0.25">
      <c r="A955" s="46">
        <v>2016</v>
      </c>
      <c r="B955" s="46">
        <v>10</v>
      </c>
      <c r="C955" s="48" t="s">
        <v>68</v>
      </c>
      <c r="D955" s="40">
        <v>3</v>
      </c>
      <c r="E955" s="46" t="s">
        <v>35</v>
      </c>
    </row>
    <row r="956" spans="1:5" s="21" customFormat="1" hidden="1" x14ac:dyDescent="0.25">
      <c r="A956" s="41">
        <v>2016</v>
      </c>
      <c r="B956" s="41">
        <v>11</v>
      </c>
      <c r="C956" s="42" t="s">
        <v>13</v>
      </c>
      <c r="D956" s="40">
        <v>9538</v>
      </c>
      <c r="E956" s="41" t="s">
        <v>18</v>
      </c>
    </row>
    <row r="957" spans="1:5" s="21" customFormat="1" hidden="1" x14ac:dyDescent="0.25">
      <c r="A957" s="41">
        <v>2016</v>
      </c>
      <c r="B957" s="41">
        <v>11</v>
      </c>
      <c r="C957" s="42" t="s">
        <v>13</v>
      </c>
      <c r="D957" s="44">
        <v>8883</v>
      </c>
      <c r="E957" s="41" t="s">
        <v>34</v>
      </c>
    </row>
    <row r="958" spans="1:5" s="21" customFormat="1" hidden="1" x14ac:dyDescent="0.25">
      <c r="A958" s="41">
        <v>2016</v>
      </c>
      <c r="B958" s="41">
        <v>11</v>
      </c>
      <c r="C958" s="42" t="s">
        <v>13</v>
      </c>
      <c r="D958" s="45">
        <v>655</v>
      </c>
      <c r="E958" s="41" t="s">
        <v>35</v>
      </c>
    </row>
    <row r="959" spans="1:5" s="21" customFormat="1" hidden="1" x14ac:dyDescent="0.25">
      <c r="A959" s="41">
        <v>2016</v>
      </c>
      <c r="B959" s="41">
        <v>11</v>
      </c>
      <c r="C959" s="42" t="s">
        <v>83</v>
      </c>
      <c r="D959" s="40">
        <v>604</v>
      </c>
      <c r="E959" s="41" t="s">
        <v>18</v>
      </c>
    </row>
    <row r="960" spans="1:5" s="21" customFormat="1" hidden="1" x14ac:dyDescent="0.25">
      <c r="A960" s="41">
        <v>2016</v>
      </c>
      <c r="B960" s="41">
        <v>11</v>
      </c>
      <c r="C960" s="42" t="s">
        <v>83</v>
      </c>
      <c r="D960" s="44">
        <v>510</v>
      </c>
      <c r="E960" s="41" t="s">
        <v>34</v>
      </c>
    </row>
    <row r="961" spans="1:5" s="21" customFormat="1" hidden="1" x14ac:dyDescent="0.25">
      <c r="A961" s="41">
        <v>2016</v>
      </c>
      <c r="B961" s="41">
        <v>11</v>
      </c>
      <c r="C961" s="42" t="s">
        <v>83</v>
      </c>
      <c r="D961" s="40">
        <v>94</v>
      </c>
      <c r="E961" s="41" t="s">
        <v>35</v>
      </c>
    </row>
    <row r="962" spans="1:5" s="21" customFormat="1" hidden="1" x14ac:dyDescent="0.25">
      <c r="A962" s="46">
        <v>2016</v>
      </c>
      <c r="B962" s="46">
        <v>11</v>
      </c>
      <c r="C962" s="48" t="s">
        <v>36</v>
      </c>
      <c r="D962" s="40">
        <v>3096</v>
      </c>
      <c r="E962" s="46" t="s">
        <v>18</v>
      </c>
    </row>
    <row r="963" spans="1:5" s="21" customFormat="1" hidden="1" x14ac:dyDescent="0.25">
      <c r="A963" s="46">
        <v>2016</v>
      </c>
      <c r="B963" s="46">
        <v>11</v>
      </c>
      <c r="C963" s="48" t="s">
        <v>36</v>
      </c>
      <c r="D963" s="40">
        <v>3029</v>
      </c>
      <c r="E963" s="46" t="s">
        <v>34</v>
      </c>
    </row>
    <row r="964" spans="1:5" s="21" customFormat="1" hidden="1" x14ac:dyDescent="0.25">
      <c r="A964" s="46">
        <v>2016</v>
      </c>
      <c r="B964" s="46">
        <v>11</v>
      </c>
      <c r="C964" s="48" t="s">
        <v>36</v>
      </c>
      <c r="D964" s="40">
        <v>67</v>
      </c>
      <c r="E964" s="46" t="s">
        <v>35</v>
      </c>
    </row>
    <row r="965" spans="1:5" s="21" customFormat="1" hidden="1" x14ac:dyDescent="0.25">
      <c r="A965" s="46">
        <v>2016</v>
      </c>
      <c r="B965" s="46">
        <v>11</v>
      </c>
      <c r="C965" s="48" t="s">
        <v>4</v>
      </c>
      <c r="D965" s="40">
        <v>9764</v>
      </c>
      <c r="E965" s="46" t="s">
        <v>18</v>
      </c>
    </row>
    <row r="966" spans="1:5" s="21" customFormat="1" hidden="1" x14ac:dyDescent="0.25">
      <c r="A966" s="46">
        <v>2016</v>
      </c>
      <c r="B966" s="46">
        <v>11</v>
      </c>
      <c r="C966" s="48" t="s">
        <v>4</v>
      </c>
      <c r="D966" s="40">
        <v>9724</v>
      </c>
      <c r="E966" s="46" t="s">
        <v>34</v>
      </c>
    </row>
    <row r="967" spans="1:5" s="21" customFormat="1" hidden="1" x14ac:dyDescent="0.25">
      <c r="A967" s="46">
        <v>2016</v>
      </c>
      <c r="B967" s="46">
        <v>11</v>
      </c>
      <c r="C967" s="48" t="s">
        <v>4</v>
      </c>
      <c r="D967" s="40">
        <v>40</v>
      </c>
      <c r="E967" s="46" t="s">
        <v>35</v>
      </c>
    </row>
    <row r="968" spans="1:5" s="21" customFormat="1" hidden="1" x14ac:dyDescent="0.25">
      <c r="A968" s="46">
        <v>2016</v>
      </c>
      <c r="B968" s="46">
        <v>11</v>
      </c>
      <c r="C968" s="48" t="s">
        <v>66</v>
      </c>
      <c r="D968" s="40">
        <v>7360</v>
      </c>
      <c r="E968" s="46" t="s">
        <v>18</v>
      </c>
    </row>
    <row r="969" spans="1:5" s="21" customFormat="1" hidden="1" x14ac:dyDescent="0.25">
      <c r="A969" s="46">
        <v>2016</v>
      </c>
      <c r="B969" s="46">
        <v>11</v>
      </c>
      <c r="C969" s="48" t="s">
        <v>66</v>
      </c>
      <c r="D969" s="40">
        <v>7360</v>
      </c>
      <c r="E969" s="46" t="s">
        <v>34</v>
      </c>
    </row>
    <row r="970" spans="1:5" s="21" customFormat="1" hidden="1" x14ac:dyDescent="0.25">
      <c r="A970" s="46">
        <v>2016</v>
      </c>
      <c r="B970" s="46">
        <v>11</v>
      </c>
      <c r="C970" s="48" t="s">
        <v>66</v>
      </c>
      <c r="D970" s="40">
        <v>0</v>
      </c>
      <c r="E970" s="46" t="s">
        <v>35</v>
      </c>
    </row>
    <row r="971" spans="1:5" s="21" customFormat="1" hidden="1" x14ac:dyDescent="0.25">
      <c r="A971" s="46">
        <v>2016</v>
      </c>
      <c r="B971" s="46">
        <v>11</v>
      </c>
      <c r="C971" s="48" t="s">
        <v>84</v>
      </c>
      <c r="D971" s="40">
        <v>9686</v>
      </c>
      <c r="E971" s="46" t="s">
        <v>18</v>
      </c>
    </row>
    <row r="972" spans="1:5" s="21" customFormat="1" hidden="1" x14ac:dyDescent="0.25">
      <c r="A972" s="46">
        <v>2016</v>
      </c>
      <c r="B972" s="46">
        <v>11</v>
      </c>
      <c r="C972" s="48" t="s">
        <v>84</v>
      </c>
      <c r="D972" s="40">
        <v>9616</v>
      </c>
      <c r="E972" s="46" t="s">
        <v>34</v>
      </c>
    </row>
    <row r="973" spans="1:5" s="21" customFormat="1" hidden="1" x14ac:dyDescent="0.25">
      <c r="A973" s="46">
        <v>2016</v>
      </c>
      <c r="B973" s="46">
        <v>11</v>
      </c>
      <c r="C973" s="48" t="s">
        <v>84</v>
      </c>
      <c r="D973" s="40">
        <v>70</v>
      </c>
      <c r="E973" s="46" t="s">
        <v>35</v>
      </c>
    </row>
    <row r="974" spans="1:5" s="21" customFormat="1" hidden="1" x14ac:dyDescent="0.25">
      <c r="A974" s="46">
        <v>2016</v>
      </c>
      <c r="B974" s="46">
        <v>11</v>
      </c>
      <c r="C974" s="48" t="s">
        <v>76</v>
      </c>
      <c r="D974" s="40">
        <v>19732</v>
      </c>
      <c r="E974" s="46" t="s">
        <v>18</v>
      </c>
    </row>
    <row r="975" spans="1:5" s="21" customFormat="1" hidden="1" x14ac:dyDescent="0.25">
      <c r="A975" s="46">
        <v>2016</v>
      </c>
      <c r="B975" s="46">
        <v>11</v>
      </c>
      <c r="C975" s="48" t="s">
        <v>76</v>
      </c>
      <c r="D975" s="40">
        <v>19732</v>
      </c>
      <c r="E975" s="46" t="s">
        <v>34</v>
      </c>
    </row>
    <row r="976" spans="1:5" s="21" customFormat="1" hidden="1" x14ac:dyDescent="0.25">
      <c r="A976" s="46">
        <v>2016</v>
      </c>
      <c r="B976" s="46">
        <v>11</v>
      </c>
      <c r="C976" s="48" t="s">
        <v>76</v>
      </c>
      <c r="D976" s="40">
        <v>0</v>
      </c>
      <c r="E976" s="46" t="s">
        <v>35</v>
      </c>
    </row>
    <row r="977" spans="1:5" s="21" customFormat="1" hidden="1" x14ac:dyDescent="0.25">
      <c r="A977" s="46">
        <v>2016</v>
      </c>
      <c r="B977" s="46">
        <v>11</v>
      </c>
      <c r="C977" s="48" t="s">
        <v>16</v>
      </c>
      <c r="D977" s="40">
        <v>270543</v>
      </c>
      <c r="E977" s="46" t="s">
        <v>18</v>
      </c>
    </row>
    <row r="978" spans="1:5" s="21" customFormat="1" hidden="1" x14ac:dyDescent="0.25">
      <c r="A978" s="46">
        <v>2016</v>
      </c>
      <c r="B978" s="46">
        <v>11</v>
      </c>
      <c r="C978" s="48" t="s">
        <v>16</v>
      </c>
      <c r="D978" s="40">
        <v>265189</v>
      </c>
      <c r="E978" s="46" t="s">
        <v>34</v>
      </c>
    </row>
    <row r="979" spans="1:5" s="21" customFormat="1" hidden="1" x14ac:dyDescent="0.25">
      <c r="A979" s="46">
        <v>2016</v>
      </c>
      <c r="B979" s="46">
        <v>11</v>
      </c>
      <c r="C979" s="48" t="s">
        <v>16</v>
      </c>
      <c r="D979" s="40">
        <v>5354</v>
      </c>
      <c r="E979" s="46" t="s">
        <v>35</v>
      </c>
    </row>
    <row r="980" spans="1:5" s="21" customFormat="1" hidden="1" x14ac:dyDescent="0.25">
      <c r="A980" s="46">
        <v>2016</v>
      </c>
      <c r="B980" s="46">
        <v>11</v>
      </c>
      <c r="C980" s="48" t="s">
        <v>67</v>
      </c>
      <c r="D980" s="40">
        <v>290275</v>
      </c>
      <c r="E980" s="46" t="s">
        <v>18</v>
      </c>
    </row>
    <row r="981" spans="1:5" s="21" customFormat="1" hidden="1" x14ac:dyDescent="0.25">
      <c r="A981" s="46">
        <v>2016</v>
      </c>
      <c r="B981" s="46">
        <v>11</v>
      </c>
      <c r="C981" s="48" t="s">
        <v>67</v>
      </c>
      <c r="D981" s="40">
        <v>284921</v>
      </c>
      <c r="E981" s="46" t="s">
        <v>34</v>
      </c>
    </row>
    <row r="982" spans="1:5" s="21" customFormat="1" hidden="1" x14ac:dyDescent="0.25">
      <c r="A982" s="46">
        <v>2016</v>
      </c>
      <c r="B982" s="46">
        <v>11</v>
      </c>
      <c r="C982" s="48" t="s">
        <v>67</v>
      </c>
      <c r="D982" s="40">
        <v>5354</v>
      </c>
      <c r="E982" s="46" t="s">
        <v>35</v>
      </c>
    </row>
    <row r="983" spans="1:5" s="21" customFormat="1" hidden="1" x14ac:dyDescent="0.25">
      <c r="A983" s="46">
        <v>2016</v>
      </c>
      <c r="B983" s="46">
        <v>11</v>
      </c>
      <c r="C983" s="48" t="s">
        <v>80</v>
      </c>
      <c r="D983" s="40">
        <v>59857</v>
      </c>
      <c r="E983" s="46" t="s">
        <v>18</v>
      </c>
    </row>
    <row r="984" spans="1:5" s="21" customFormat="1" hidden="1" x14ac:dyDescent="0.25">
      <c r="A984" s="46">
        <v>2016</v>
      </c>
      <c r="B984" s="46">
        <v>11</v>
      </c>
      <c r="C984" s="48" t="s">
        <v>80</v>
      </c>
      <c r="D984" s="40">
        <v>59857</v>
      </c>
      <c r="E984" s="46" t="s">
        <v>34</v>
      </c>
    </row>
    <row r="985" spans="1:5" s="21" customFormat="1" hidden="1" x14ac:dyDescent="0.25">
      <c r="A985" s="46">
        <v>2016</v>
      </c>
      <c r="B985" s="46">
        <v>11</v>
      </c>
      <c r="C985" s="48" t="s">
        <v>80</v>
      </c>
      <c r="D985" s="40">
        <v>0</v>
      </c>
      <c r="E985" s="46" t="s">
        <v>35</v>
      </c>
    </row>
    <row r="986" spans="1:5" s="21" customFormat="1" hidden="1" x14ac:dyDescent="0.25">
      <c r="A986" s="46">
        <v>2016</v>
      </c>
      <c r="B986" s="46">
        <v>11</v>
      </c>
      <c r="C986" s="48" t="s">
        <v>68</v>
      </c>
      <c r="D986" s="40">
        <v>80154</v>
      </c>
      <c r="E986" s="46" t="s">
        <v>18</v>
      </c>
    </row>
    <row r="987" spans="1:5" s="21" customFormat="1" hidden="1" x14ac:dyDescent="0.25">
      <c r="A987" s="46">
        <v>2016</v>
      </c>
      <c r="B987" s="46">
        <v>11</v>
      </c>
      <c r="C987" s="48" t="s">
        <v>68</v>
      </c>
      <c r="D987" s="40">
        <v>80145</v>
      </c>
      <c r="E987" s="46" t="s">
        <v>34</v>
      </c>
    </row>
    <row r="988" spans="1:5" s="21" customFormat="1" hidden="1" x14ac:dyDescent="0.25">
      <c r="A988" s="46">
        <v>2016</v>
      </c>
      <c r="B988" s="46">
        <v>11</v>
      </c>
      <c r="C988" s="48" t="s">
        <v>68</v>
      </c>
      <c r="D988" s="40">
        <v>9</v>
      </c>
      <c r="E988" s="46" t="s">
        <v>35</v>
      </c>
    </row>
    <row r="989" spans="1:5" s="21" customFormat="1" hidden="1" x14ac:dyDescent="0.25">
      <c r="A989" s="41">
        <v>2016</v>
      </c>
      <c r="B989" s="41">
        <v>12</v>
      </c>
      <c r="C989" s="42" t="s">
        <v>13</v>
      </c>
      <c r="D989" s="40">
        <v>9348</v>
      </c>
      <c r="E989" s="41" t="s">
        <v>18</v>
      </c>
    </row>
    <row r="990" spans="1:5" s="21" customFormat="1" hidden="1" x14ac:dyDescent="0.25">
      <c r="A990" s="41">
        <v>2016</v>
      </c>
      <c r="B990" s="41">
        <v>12</v>
      </c>
      <c r="C990" s="42" t="s">
        <v>13</v>
      </c>
      <c r="D990" s="42">
        <v>8791</v>
      </c>
      <c r="E990" s="41" t="s">
        <v>34</v>
      </c>
    </row>
    <row r="991" spans="1:5" s="21" customFormat="1" hidden="1" x14ac:dyDescent="0.25">
      <c r="A991" s="41">
        <v>2016</v>
      </c>
      <c r="B991" s="41">
        <v>12</v>
      </c>
      <c r="C991" s="42" t="s">
        <v>13</v>
      </c>
      <c r="D991" s="45">
        <v>557</v>
      </c>
      <c r="E991" s="41" t="s">
        <v>35</v>
      </c>
    </row>
    <row r="992" spans="1:5" s="21" customFormat="1" hidden="1" x14ac:dyDescent="0.25">
      <c r="A992" s="41">
        <v>2016</v>
      </c>
      <c r="B992" s="41">
        <v>12</v>
      </c>
      <c r="C992" s="42" t="s">
        <v>83</v>
      </c>
      <c r="D992" s="40">
        <v>652</v>
      </c>
      <c r="E992" s="41" t="s">
        <v>18</v>
      </c>
    </row>
    <row r="993" spans="1:5" s="21" customFormat="1" hidden="1" x14ac:dyDescent="0.25">
      <c r="A993" s="41">
        <v>2016</v>
      </c>
      <c r="B993" s="41">
        <v>12</v>
      </c>
      <c r="C993" s="42" t="s">
        <v>83</v>
      </c>
      <c r="D993" s="42">
        <v>526</v>
      </c>
      <c r="E993" s="41" t="s">
        <v>34</v>
      </c>
    </row>
    <row r="994" spans="1:5" s="21" customFormat="1" hidden="1" x14ac:dyDescent="0.25">
      <c r="A994" s="41">
        <v>2016</v>
      </c>
      <c r="B994" s="41">
        <v>12</v>
      </c>
      <c r="C994" s="42" t="s">
        <v>83</v>
      </c>
      <c r="D994" s="40">
        <v>126</v>
      </c>
      <c r="E994" s="41" t="s">
        <v>35</v>
      </c>
    </row>
    <row r="995" spans="1:5" s="21" customFormat="1" hidden="1" x14ac:dyDescent="0.25">
      <c r="A995" s="46">
        <v>2016</v>
      </c>
      <c r="B995" s="46">
        <v>12</v>
      </c>
      <c r="C995" s="48" t="s">
        <v>36</v>
      </c>
      <c r="D995" s="40">
        <v>3440</v>
      </c>
      <c r="E995" s="46" t="s">
        <v>18</v>
      </c>
    </row>
    <row r="996" spans="1:5" s="21" customFormat="1" hidden="1" x14ac:dyDescent="0.25">
      <c r="A996" s="46">
        <v>2016</v>
      </c>
      <c r="B996" s="46">
        <v>12</v>
      </c>
      <c r="C996" s="48" t="s">
        <v>36</v>
      </c>
      <c r="D996" s="40">
        <v>3356</v>
      </c>
      <c r="E996" s="46" t="s">
        <v>34</v>
      </c>
    </row>
    <row r="997" spans="1:5" s="21" customFormat="1" hidden="1" x14ac:dyDescent="0.25">
      <c r="A997" s="46">
        <v>2016</v>
      </c>
      <c r="B997" s="46">
        <v>12</v>
      </c>
      <c r="C997" s="48" t="s">
        <v>36</v>
      </c>
      <c r="D997" s="40">
        <v>84</v>
      </c>
      <c r="E997" s="46" t="s">
        <v>35</v>
      </c>
    </row>
    <row r="998" spans="1:5" s="21" customFormat="1" hidden="1" x14ac:dyDescent="0.25">
      <c r="A998" s="46">
        <v>2016</v>
      </c>
      <c r="B998" s="46">
        <v>12</v>
      </c>
      <c r="C998" s="48" t="s">
        <v>4</v>
      </c>
      <c r="D998" s="40">
        <v>6134</v>
      </c>
      <c r="E998" s="46" t="s">
        <v>18</v>
      </c>
    </row>
    <row r="999" spans="1:5" s="21" customFormat="1" hidden="1" x14ac:dyDescent="0.25">
      <c r="A999" s="46">
        <v>2016</v>
      </c>
      <c r="B999" s="46">
        <v>12</v>
      </c>
      <c r="C999" s="48" t="s">
        <v>4</v>
      </c>
      <c r="D999" s="40">
        <v>6104</v>
      </c>
      <c r="E999" s="46" t="s">
        <v>34</v>
      </c>
    </row>
    <row r="1000" spans="1:5" s="21" customFormat="1" hidden="1" x14ac:dyDescent="0.25">
      <c r="A1000" s="46">
        <v>2016</v>
      </c>
      <c r="B1000" s="46">
        <v>12</v>
      </c>
      <c r="C1000" s="48" t="s">
        <v>4</v>
      </c>
      <c r="D1000" s="40">
        <v>30</v>
      </c>
      <c r="E1000" s="46" t="s">
        <v>35</v>
      </c>
    </row>
    <row r="1001" spans="1:5" s="21" customFormat="1" hidden="1" x14ac:dyDescent="0.25">
      <c r="A1001" s="46">
        <v>2016</v>
      </c>
      <c r="B1001" s="46">
        <v>12</v>
      </c>
      <c r="C1001" s="48" t="s">
        <v>66</v>
      </c>
      <c r="D1001" s="40">
        <v>6369</v>
      </c>
      <c r="E1001" s="46" t="s">
        <v>18</v>
      </c>
    </row>
    <row r="1002" spans="1:5" s="21" customFormat="1" hidden="1" x14ac:dyDescent="0.25">
      <c r="A1002" s="46">
        <v>2016</v>
      </c>
      <c r="B1002" s="46">
        <v>12</v>
      </c>
      <c r="C1002" s="48" t="s">
        <v>66</v>
      </c>
      <c r="D1002" s="40">
        <v>6355</v>
      </c>
      <c r="E1002" s="46" t="s">
        <v>34</v>
      </c>
    </row>
    <row r="1003" spans="1:5" s="21" customFormat="1" hidden="1" x14ac:dyDescent="0.25">
      <c r="A1003" s="46">
        <v>2016</v>
      </c>
      <c r="B1003" s="46">
        <v>12</v>
      </c>
      <c r="C1003" s="48" t="s">
        <v>66</v>
      </c>
      <c r="D1003" s="40">
        <v>14</v>
      </c>
      <c r="E1003" s="46" t="s">
        <v>35</v>
      </c>
    </row>
    <row r="1004" spans="1:5" s="21" customFormat="1" hidden="1" x14ac:dyDescent="0.25">
      <c r="A1004" s="46">
        <v>2016</v>
      </c>
      <c r="B1004" s="46">
        <v>12</v>
      </c>
      <c r="C1004" s="48" t="s">
        <v>84</v>
      </c>
      <c r="D1004" s="40">
        <v>7004</v>
      </c>
      <c r="E1004" s="46" t="s">
        <v>18</v>
      </c>
    </row>
    <row r="1005" spans="1:5" s="21" customFormat="1" hidden="1" x14ac:dyDescent="0.25">
      <c r="A1005" s="46">
        <v>2016</v>
      </c>
      <c r="B1005" s="46">
        <v>12</v>
      </c>
      <c r="C1005" s="48" t="s">
        <v>84</v>
      </c>
      <c r="D1005" s="40">
        <v>6930</v>
      </c>
      <c r="E1005" s="46" t="s">
        <v>34</v>
      </c>
    </row>
    <row r="1006" spans="1:5" s="21" customFormat="1" hidden="1" x14ac:dyDescent="0.25">
      <c r="A1006" s="46">
        <v>2016</v>
      </c>
      <c r="B1006" s="46">
        <v>12</v>
      </c>
      <c r="C1006" s="48" t="s">
        <v>84</v>
      </c>
      <c r="D1006" s="40">
        <v>74</v>
      </c>
      <c r="E1006" s="46" t="s">
        <v>35</v>
      </c>
    </row>
    <row r="1007" spans="1:5" s="21" customFormat="1" hidden="1" x14ac:dyDescent="0.25">
      <c r="A1007" s="46">
        <v>2016</v>
      </c>
      <c r="B1007" s="46">
        <v>12</v>
      </c>
      <c r="C1007" s="48" t="s">
        <v>76</v>
      </c>
      <c r="D1007" s="40">
        <v>19776</v>
      </c>
      <c r="E1007" s="46" t="s">
        <v>18</v>
      </c>
    </row>
    <row r="1008" spans="1:5" s="21" customFormat="1" hidden="1" x14ac:dyDescent="0.25">
      <c r="A1008" s="46">
        <v>2016</v>
      </c>
      <c r="B1008" s="46">
        <v>12</v>
      </c>
      <c r="C1008" s="48" t="s">
        <v>76</v>
      </c>
      <c r="D1008" s="40">
        <v>19776</v>
      </c>
      <c r="E1008" s="46" t="s">
        <v>34</v>
      </c>
    </row>
    <row r="1009" spans="1:5" s="21" customFormat="1" hidden="1" x14ac:dyDescent="0.25">
      <c r="A1009" s="46">
        <v>2016</v>
      </c>
      <c r="B1009" s="46">
        <v>12</v>
      </c>
      <c r="C1009" s="48" t="s">
        <v>76</v>
      </c>
      <c r="D1009" s="40">
        <v>0</v>
      </c>
      <c r="E1009" s="46" t="s">
        <v>35</v>
      </c>
    </row>
    <row r="1010" spans="1:5" s="21" customFormat="1" hidden="1" x14ac:dyDescent="0.25">
      <c r="A1010" s="46">
        <v>2016</v>
      </c>
      <c r="B1010" s="46">
        <v>12</v>
      </c>
      <c r="C1010" s="48" t="s">
        <v>16</v>
      </c>
      <c r="D1010" s="40">
        <v>273955</v>
      </c>
      <c r="E1010" s="46" t="s">
        <v>18</v>
      </c>
    </row>
    <row r="1011" spans="1:5" s="21" customFormat="1" hidden="1" x14ac:dyDescent="0.25">
      <c r="A1011" s="46">
        <v>2016</v>
      </c>
      <c r="B1011" s="46">
        <v>12</v>
      </c>
      <c r="C1011" s="48" t="s">
        <v>16</v>
      </c>
      <c r="D1011" s="40">
        <v>268109</v>
      </c>
      <c r="E1011" s="46" t="s">
        <v>34</v>
      </c>
    </row>
    <row r="1012" spans="1:5" s="21" customFormat="1" hidden="1" x14ac:dyDescent="0.25">
      <c r="A1012" s="46">
        <v>2016</v>
      </c>
      <c r="B1012" s="46">
        <v>12</v>
      </c>
      <c r="C1012" s="48" t="s">
        <v>16</v>
      </c>
      <c r="D1012" s="40">
        <v>5846</v>
      </c>
      <c r="E1012" s="46" t="s">
        <v>35</v>
      </c>
    </row>
    <row r="1013" spans="1:5" s="21" customFormat="1" hidden="1" x14ac:dyDescent="0.25">
      <c r="A1013" s="46">
        <v>2016</v>
      </c>
      <c r="B1013" s="46">
        <v>12</v>
      </c>
      <c r="C1013" s="48" t="s">
        <v>67</v>
      </c>
      <c r="D1013" s="40">
        <v>293731</v>
      </c>
      <c r="E1013" s="46" t="s">
        <v>18</v>
      </c>
    </row>
    <row r="1014" spans="1:5" s="21" customFormat="1" hidden="1" x14ac:dyDescent="0.25">
      <c r="A1014" s="46">
        <v>2016</v>
      </c>
      <c r="B1014" s="46">
        <v>12</v>
      </c>
      <c r="C1014" s="48" t="s">
        <v>67</v>
      </c>
      <c r="D1014" s="40">
        <v>287885</v>
      </c>
      <c r="E1014" s="46" t="s">
        <v>34</v>
      </c>
    </row>
    <row r="1015" spans="1:5" s="21" customFormat="1" hidden="1" x14ac:dyDescent="0.25">
      <c r="A1015" s="46">
        <v>2016</v>
      </c>
      <c r="B1015" s="46">
        <v>12</v>
      </c>
      <c r="C1015" s="48" t="s">
        <v>67</v>
      </c>
      <c r="D1015" s="40">
        <v>5846</v>
      </c>
      <c r="E1015" s="46" t="s">
        <v>35</v>
      </c>
    </row>
    <row r="1016" spans="1:5" s="21" customFormat="1" hidden="1" x14ac:dyDescent="0.25">
      <c r="A1016" s="46">
        <v>2016</v>
      </c>
      <c r="B1016" s="46">
        <v>12</v>
      </c>
      <c r="C1016" s="48" t="s">
        <v>80</v>
      </c>
      <c r="D1016" s="40">
        <v>57917</v>
      </c>
      <c r="E1016" s="46" t="s">
        <v>18</v>
      </c>
    </row>
    <row r="1017" spans="1:5" s="21" customFormat="1" hidden="1" x14ac:dyDescent="0.25">
      <c r="A1017" s="46">
        <v>2016</v>
      </c>
      <c r="B1017" s="46">
        <v>12</v>
      </c>
      <c r="C1017" s="48" t="s">
        <v>80</v>
      </c>
      <c r="D1017" s="40">
        <v>57917</v>
      </c>
      <c r="E1017" s="46" t="s">
        <v>34</v>
      </c>
    </row>
    <row r="1018" spans="1:5" s="21" customFormat="1" hidden="1" x14ac:dyDescent="0.25">
      <c r="A1018" s="46">
        <v>2016</v>
      </c>
      <c r="B1018" s="46">
        <v>12</v>
      </c>
      <c r="C1018" s="48" t="s">
        <v>80</v>
      </c>
      <c r="D1018" s="40">
        <v>0</v>
      </c>
      <c r="E1018" s="46" t="s">
        <v>35</v>
      </c>
    </row>
    <row r="1019" spans="1:5" s="21" customFormat="1" hidden="1" x14ac:dyDescent="0.25">
      <c r="A1019" s="46">
        <v>2016</v>
      </c>
      <c r="B1019" s="46">
        <v>12</v>
      </c>
      <c r="C1019" s="48" t="s">
        <v>68</v>
      </c>
      <c r="D1019" s="40">
        <v>78664</v>
      </c>
      <c r="E1019" s="46" t="s">
        <v>18</v>
      </c>
    </row>
    <row r="1020" spans="1:5" s="21" customFormat="1" hidden="1" x14ac:dyDescent="0.25">
      <c r="A1020" s="46">
        <v>2016</v>
      </c>
      <c r="B1020" s="46">
        <v>12</v>
      </c>
      <c r="C1020" s="48" t="s">
        <v>68</v>
      </c>
      <c r="D1020" s="40">
        <v>78655</v>
      </c>
      <c r="E1020" s="46" t="s">
        <v>34</v>
      </c>
    </row>
    <row r="1021" spans="1:5" s="21" customFormat="1" hidden="1" x14ac:dyDescent="0.25">
      <c r="A1021" s="46">
        <v>2016</v>
      </c>
      <c r="B1021" s="46">
        <v>12</v>
      </c>
      <c r="C1021" s="48" t="s">
        <v>68</v>
      </c>
      <c r="D1021" s="40">
        <v>9</v>
      </c>
      <c r="E1021" s="46" t="s">
        <v>35</v>
      </c>
    </row>
    <row r="1022" spans="1:5" s="21" customFormat="1" hidden="1" x14ac:dyDescent="0.25">
      <c r="A1022" s="46">
        <v>2017</v>
      </c>
      <c r="B1022" s="46">
        <v>1</v>
      </c>
      <c r="C1022" s="48" t="s">
        <v>16</v>
      </c>
      <c r="D1022" s="40">
        <v>275802</v>
      </c>
      <c r="E1022" s="46" t="s">
        <v>18</v>
      </c>
    </row>
    <row r="1023" spans="1:5" s="21" customFormat="1" hidden="1" x14ac:dyDescent="0.25">
      <c r="A1023" s="46">
        <v>2017</v>
      </c>
      <c r="B1023" s="46">
        <v>1</v>
      </c>
      <c r="C1023" s="48" t="s">
        <v>16</v>
      </c>
      <c r="D1023" s="40">
        <v>269604</v>
      </c>
      <c r="E1023" s="46" t="s">
        <v>34</v>
      </c>
    </row>
    <row r="1024" spans="1:5" s="21" customFormat="1" hidden="1" x14ac:dyDescent="0.25">
      <c r="A1024" s="46">
        <v>2017</v>
      </c>
      <c r="B1024" s="46">
        <v>1</v>
      </c>
      <c r="C1024" s="48" t="s">
        <v>16</v>
      </c>
      <c r="D1024" s="40">
        <v>6198</v>
      </c>
      <c r="E1024" s="46" t="s">
        <v>35</v>
      </c>
    </row>
    <row r="1025" spans="1:5" s="21" customFormat="1" hidden="1" x14ac:dyDescent="0.25">
      <c r="A1025" s="46">
        <v>2017</v>
      </c>
      <c r="B1025" s="46">
        <v>1</v>
      </c>
      <c r="C1025" s="48" t="s">
        <v>67</v>
      </c>
      <c r="D1025" s="40">
        <v>295631</v>
      </c>
      <c r="E1025" s="46" t="s">
        <v>18</v>
      </c>
    </row>
    <row r="1026" spans="1:5" s="21" customFormat="1" hidden="1" x14ac:dyDescent="0.25">
      <c r="A1026" s="46">
        <v>2017</v>
      </c>
      <c r="B1026" s="46">
        <v>1</v>
      </c>
      <c r="C1026" s="48" t="s">
        <v>67</v>
      </c>
      <c r="D1026" s="40">
        <v>289432</v>
      </c>
      <c r="E1026" s="46" t="s">
        <v>34</v>
      </c>
    </row>
    <row r="1027" spans="1:5" s="21" customFormat="1" hidden="1" x14ac:dyDescent="0.25">
      <c r="A1027" s="46">
        <v>2017</v>
      </c>
      <c r="B1027" s="46">
        <v>1</v>
      </c>
      <c r="C1027" s="48" t="s">
        <v>67</v>
      </c>
      <c r="D1027" s="40">
        <v>6199</v>
      </c>
      <c r="E1027" s="46" t="s">
        <v>35</v>
      </c>
    </row>
    <row r="1028" spans="1:5" s="21" customFormat="1" hidden="1" x14ac:dyDescent="0.25">
      <c r="A1028" s="46">
        <v>2017</v>
      </c>
      <c r="B1028" s="46">
        <v>1</v>
      </c>
      <c r="C1028" s="48" t="s">
        <v>80</v>
      </c>
      <c r="D1028" s="40">
        <v>57088</v>
      </c>
      <c r="E1028" s="46" t="s">
        <v>18</v>
      </c>
    </row>
    <row r="1029" spans="1:5" s="21" customFormat="1" hidden="1" x14ac:dyDescent="0.25">
      <c r="A1029" s="46">
        <v>2017</v>
      </c>
      <c r="B1029" s="46">
        <v>1</v>
      </c>
      <c r="C1029" s="48" t="s">
        <v>80</v>
      </c>
      <c r="D1029" s="40">
        <v>57088</v>
      </c>
      <c r="E1029" s="46" t="s">
        <v>34</v>
      </c>
    </row>
    <row r="1030" spans="1:5" s="21" customFormat="1" hidden="1" x14ac:dyDescent="0.25">
      <c r="A1030" s="46">
        <v>2017</v>
      </c>
      <c r="B1030" s="46">
        <v>1</v>
      </c>
      <c r="C1030" s="48" t="s">
        <v>80</v>
      </c>
      <c r="D1030" s="40">
        <v>0</v>
      </c>
      <c r="E1030" s="46" t="s">
        <v>35</v>
      </c>
    </row>
    <row r="1031" spans="1:5" s="21" customFormat="1" hidden="1" x14ac:dyDescent="0.25">
      <c r="A1031" s="46">
        <v>2017</v>
      </c>
      <c r="B1031" s="46">
        <v>1</v>
      </c>
      <c r="C1031" s="48" t="s">
        <v>57</v>
      </c>
      <c r="D1031" s="40">
        <v>20713</v>
      </c>
      <c r="E1031" s="46" t="s">
        <v>18</v>
      </c>
    </row>
    <row r="1032" spans="1:5" s="21" customFormat="1" hidden="1" x14ac:dyDescent="0.25">
      <c r="A1032" s="46">
        <v>2017</v>
      </c>
      <c r="B1032" s="46">
        <v>1</v>
      </c>
      <c r="C1032" s="48" t="s">
        <v>57</v>
      </c>
      <c r="D1032" s="40">
        <v>20699</v>
      </c>
      <c r="E1032" s="46" t="s">
        <v>34</v>
      </c>
    </row>
    <row r="1033" spans="1:5" s="21" customFormat="1" hidden="1" x14ac:dyDescent="0.25">
      <c r="A1033" s="46">
        <v>2017</v>
      </c>
      <c r="B1033" s="46">
        <v>1</v>
      </c>
      <c r="C1033" s="48" t="s">
        <v>57</v>
      </c>
      <c r="D1033" s="40">
        <v>14</v>
      </c>
      <c r="E1033" s="46" t="s">
        <v>35</v>
      </c>
    </row>
    <row r="1034" spans="1:5" s="21" customFormat="1" hidden="1" x14ac:dyDescent="0.25">
      <c r="A1034" s="46">
        <v>2017</v>
      </c>
      <c r="B1034" s="46">
        <v>1</v>
      </c>
      <c r="C1034" s="48" t="s">
        <v>68</v>
      </c>
      <c r="D1034" s="40">
        <v>77801</v>
      </c>
      <c r="E1034" s="46" t="s">
        <v>18</v>
      </c>
    </row>
    <row r="1035" spans="1:5" s="21" customFormat="1" hidden="1" x14ac:dyDescent="0.25">
      <c r="A1035" s="46">
        <v>2017</v>
      </c>
      <c r="B1035" s="46">
        <v>1</v>
      </c>
      <c r="C1035" s="48" t="s">
        <v>68</v>
      </c>
      <c r="D1035" s="40">
        <v>77787</v>
      </c>
      <c r="E1035" s="46" t="s">
        <v>34</v>
      </c>
    </row>
    <row r="1036" spans="1:5" s="21" customFormat="1" hidden="1" x14ac:dyDescent="0.25">
      <c r="A1036" s="46">
        <v>2017</v>
      </c>
      <c r="B1036" s="46">
        <v>1</v>
      </c>
      <c r="C1036" s="48" t="s">
        <v>68</v>
      </c>
      <c r="D1036" s="40">
        <v>14</v>
      </c>
      <c r="E1036" s="46" t="s">
        <v>35</v>
      </c>
    </row>
    <row r="1037" spans="1:5" s="21" customFormat="1" hidden="1" x14ac:dyDescent="0.25">
      <c r="A1037" s="46">
        <v>2017</v>
      </c>
      <c r="B1037" s="46">
        <v>1</v>
      </c>
      <c r="C1037" s="42" t="s">
        <v>13</v>
      </c>
      <c r="D1037" s="40">
        <v>5933</v>
      </c>
      <c r="E1037" s="47" t="s">
        <v>18</v>
      </c>
    </row>
    <row r="1038" spans="1:5" s="21" customFormat="1" hidden="1" x14ac:dyDescent="0.25">
      <c r="A1038" s="46">
        <v>2017</v>
      </c>
      <c r="B1038" s="46">
        <v>1</v>
      </c>
      <c r="C1038" s="42" t="s">
        <v>13</v>
      </c>
      <c r="D1038" s="40">
        <v>5520</v>
      </c>
      <c r="E1038" s="46" t="s">
        <v>34</v>
      </c>
    </row>
    <row r="1039" spans="1:5" s="21" customFormat="1" hidden="1" x14ac:dyDescent="0.25">
      <c r="A1039" s="46">
        <v>2017</v>
      </c>
      <c r="B1039" s="46">
        <v>1</v>
      </c>
      <c r="C1039" s="42" t="s">
        <v>13</v>
      </c>
      <c r="D1039" s="40">
        <v>413</v>
      </c>
      <c r="E1039" s="46" t="s">
        <v>35</v>
      </c>
    </row>
    <row r="1040" spans="1:5" s="21" customFormat="1" hidden="1" x14ac:dyDescent="0.25">
      <c r="A1040" s="46">
        <v>2017</v>
      </c>
      <c r="B1040" s="46">
        <v>1</v>
      </c>
      <c r="C1040" s="55" t="s">
        <v>83</v>
      </c>
      <c r="D1040" s="40">
        <v>394</v>
      </c>
      <c r="E1040" s="47" t="s">
        <v>18</v>
      </c>
    </row>
    <row r="1041" spans="1:5" s="21" customFormat="1" hidden="1" x14ac:dyDescent="0.25">
      <c r="A1041" s="46">
        <v>2017</v>
      </c>
      <c r="B1041" s="46">
        <v>1</v>
      </c>
      <c r="C1041" s="55" t="s">
        <v>83</v>
      </c>
      <c r="D1041" s="40">
        <v>321</v>
      </c>
      <c r="E1041" s="46" t="s">
        <v>34</v>
      </c>
    </row>
    <row r="1042" spans="1:5" s="21" customFormat="1" hidden="1" x14ac:dyDescent="0.25">
      <c r="A1042" s="46">
        <v>2017</v>
      </c>
      <c r="B1042" s="46">
        <v>1</v>
      </c>
      <c r="C1042" s="55" t="s">
        <v>83</v>
      </c>
      <c r="D1042" s="40">
        <v>73</v>
      </c>
      <c r="E1042" s="46" t="s">
        <v>35</v>
      </c>
    </row>
    <row r="1043" spans="1:5" s="21" customFormat="1" hidden="1" x14ac:dyDescent="0.25">
      <c r="A1043" s="46">
        <v>2017</v>
      </c>
      <c r="B1043" s="46">
        <v>1</v>
      </c>
      <c r="C1043" s="48" t="s">
        <v>36</v>
      </c>
      <c r="D1043" s="40">
        <v>2533</v>
      </c>
      <c r="E1043" s="46" t="s">
        <v>18</v>
      </c>
    </row>
    <row r="1044" spans="1:5" s="21" customFormat="1" hidden="1" x14ac:dyDescent="0.25">
      <c r="A1044" s="46">
        <v>2017</v>
      </c>
      <c r="B1044" s="46">
        <v>1</v>
      </c>
      <c r="C1044" s="48" t="s">
        <v>36</v>
      </c>
      <c r="D1044" s="40">
        <v>2446</v>
      </c>
      <c r="E1044" s="46" t="s">
        <v>34</v>
      </c>
    </row>
    <row r="1045" spans="1:5" s="21" customFormat="1" hidden="1" x14ac:dyDescent="0.25">
      <c r="A1045" s="46">
        <v>2017</v>
      </c>
      <c r="B1045" s="46">
        <v>1</v>
      </c>
      <c r="C1045" s="48" t="s">
        <v>36</v>
      </c>
      <c r="D1045" s="40">
        <v>87</v>
      </c>
      <c r="E1045" s="46" t="s">
        <v>35</v>
      </c>
    </row>
    <row r="1046" spans="1:5" s="21" customFormat="1" hidden="1" x14ac:dyDescent="0.25">
      <c r="A1046" s="46">
        <v>2017</v>
      </c>
      <c r="B1046" s="46">
        <v>1</v>
      </c>
      <c r="C1046" s="48" t="s">
        <v>4</v>
      </c>
      <c r="D1046" s="40">
        <v>3358</v>
      </c>
      <c r="E1046" s="46" t="s">
        <v>18</v>
      </c>
    </row>
    <row r="1047" spans="1:5" s="21" customFormat="1" hidden="1" x14ac:dyDescent="0.25">
      <c r="A1047" s="46">
        <v>2017</v>
      </c>
      <c r="B1047" s="46">
        <v>1</v>
      </c>
      <c r="C1047" s="48" t="s">
        <v>4</v>
      </c>
      <c r="D1047" s="40">
        <v>3347</v>
      </c>
      <c r="E1047" s="46" t="s">
        <v>34</v>
      </c>
    </row>
    <row r="1048" spans="1:5" s="21" customFormat="1" hidden="1" x14ac:dyDescent="0.25">
      <c r="A1048" s="46">
        <v>2017</v>
      </c>
      <c r="B1048" s="46">
        <v>1</v>
      </c>
      <c r="C1048" s="48" t="s">
        <v>4</v>
      </c>
      <c r="D1048" s="40">
        <v>11</v>
      </c>
      <c r="E1048" s="46" t="s">
        <v>35</v>
      </c>
    </row>
    <row r="1049" spans="1:5" s="21" customFormat="1" hidden="1" x14ac:dyDescent="0.25">
      <c r="A1049" s="46">
        <v>2017</v>
      </c>
      <c r="B1049" s="46">
        <v>1</v>
      </c>
      <c r="C1049" s="48" t="s">
        <v>66</v>
      </c>
      <c r="D1049" s="40">
        <v>4110</v>
      </c>
      <c r="E1049" s="46" t="s">
        <v>18</v>
      </c>
    </row>
    <row r="1050" spans="1:5" s="21" customFormat="1" hidden="1" x14ac:dyDescent="0.25">
      <c r="A1050" s="46">
        <v>2017</v>
      </c>
      <c r="B1050" s="46">
        <v>1</v>
      </c>
      <c r="C1050" s="48" t="s">
        <v>66</v>
      </c>
      <c r="D1050" s="40">
        <v>4105</v>
      </c>
      <c r="E1050" s="46" t="s">
        <v>34</v>
      </c>
    </row>
    <row r="1051" spans="1:5" s="21" customFormat="1" hidden="1" x14ac:dyDescent="0.25">
      <c r="A1051" s="46">
        <v>2017</v>
      </c>
      <c r="B1051" s="46">
        <v>1</v>
      </c>
      <c r="C1051" s="48" t="s">
        <v>66</v>
      </c>
      <c r="D1051" s="40">
        <v>5</v>
      </c>
      <c r="E1051" s="46" t="s">
        <v>35</v>
      </c>
    </row>
    <row r="1052" spans="1:5" s="21" customFormat="1" hidden="1" x14ac:dyDescent="0.25">
      <c r="A1052" s="46">
        <v>2017</v>
      </c>
      <c r="B1052" s="46">
        <v>1</v>
      </c>
      <c r="C1052" s="48" t="s">
        <v>76</v>
      </c>
      <c r="D1052" s="40">
        <v>19829</v>
      </c>
      <c r="E1052" s="46" t="s">
        <v>18</v>
      </c>
    </row>
    <row r="1053" spans="1:5" s="21" customFormat="1" hidden="1" x14ac:dyDescent="0.25">
      <c r="A1053" s="46">
        <v>2017</v>
      </c>
      <c r="B1053" s="46">
        <v>1</v>
      </c>
      <c r="C1053" s="48" t="s">
        <v>76</v>
      </c>
      <c r="D1053" s="40">
        <v>19828</v>
      </c>
      <c r="E1053" s="46" t="s">
        <v>34</v>
      </c>
    </row>
    <row r="1054" spans="1:5" s="21" customFormat="1" hidden="1" x14ac:dyDescent="0.25">
      <c r="A1054" s="46">
        <v>2017</v>
      </c>
      <c r="B1054" s="46">
        <v>1</v>
      </c>
      <c r="C1054" s="48" t="s">
        <v>76</v>
      </c>
      <c r="D1054" s="40">
        <v>1</v>
      </c>
      <c r="E1054" s="46" t="s">
        <v>35</v>
      </c>
    </row>
    <row r="1055" spans="1:5" s="21" customFormat="1" hidden="1" x14ac:dyDescent="0.25">
      <c r="A1055" s="46">
        <v>2017</v>
      </c>
      <c r="B1055" s="46">
        <v>1</v>
      </c>
      <c r="C1055" s="48" t="s">
        <v>84</v>
      </c>
      <c r="D1055" s="40">
        <v>4449</v>
      </c>
      <c r="E1055" s="46" t="s">
        <v>18</v>
      </c>
    </row>
    <row r="1056" spans="1:5" s="21" customFormat="1" hidden="1" x14ac:dyDescent="0.25">
      <c r="A1056" s="46">
        <v>2017</v>
      </c>
      <c r="B1056" s="46">
        <v>1</v>
      </c>
      <c r="C1056" s="48" t="s">
        <v>84</v>
      </c>
      <c r="D1056" s="40">
        <v>4416</v>
      </c>
      <c r="E1056" s="46" t="s">
        <v>34</v>
      </c>
    </row>
    <row r="1057" spans="1:5" s="21" customFormat="1" hidden="1" x14ac:dyDescent="0.25">
      <c r="A1057" s="46">
        <v>2017</v>
      </c>
      <c r="B1057" s="46">
        <v>1</v>
      </c>
      <c r="C1057" s="48" t="s">
        <v>84</v>
      </c>
      <c r="D1057" s="40">
        <v>33</v>
      </c>
      <c r="E1057" s="46" t="s">
        <v>35</v>
      </c>
    </row>
    <row r="1058" spans="1:5" s="21" customFormat="1" hidden="1" x14ac:dyDescent="0.25">
      <c r="A1058" s="46">
        <v>2017</v>
      </c>
      <c r="B1058" s="46">
        <v>2</v>
      </c>
      <c r="C1058" s="48" t="s">
        <v>16</v>
      </c>
      <c r="D1058" s="40">
        <v>277706</v>
      </c>
      <c r="E1058" s="46" t="s">
        <v>18</v>
      </c>
    </row>
    <row r="1059" spans="1:5" s="21" customFormat="1" hidden="1" x14ac:dyDescent="0.25">
      <c r="A1059" s="46">
        <v>2017</v>
      </c>
      <c r="B1059" s="46">
        <v>2</v>
      </c>
      <c r="C1059" s="48" t="s">
        <v>16</v>
      </c>
      <c r="D1059" s="40">
        <v>270193</v>
      </c>
      <c r="E1059" s="46" t="s">
        <v>34</v>
      </c>
    </row>
    <row r="1060" spans="1:5" s="21" customFormat="1" hidden="1" x14ac:dyDescent="0.25">
      <c r="A1060" s="46">
        <v>2017</v>
      </c>
      <c r="B1060" s="46">
        <v>2</v>
      </c>
      <c r="C1060" s="48" t="s">
        <v>16</v>
      </c>
      <c r="D1060" s="40">
        <v>7513</v>
      </c>
      <c r="E1060" s="46" t="s">
        <v>35</v>
      </c>
    </row>
    <row r="1061" spans="1:5" s="21" customFormat="1" hidden="1" x14ac:dyDescent="0.25">
      <c r="A1061" s="46">
        <v>2017</v>
      </c>
      <c r="B1061" s="46">
        <v>2</v>
      </c>
      <c r="C1061" s="48" t="s">
        <v>67</v>
      </c>
      <c r="D1061" s="40">
        <v>297615</v>
      </c>
      <c r="E1061" s="46" t="s">
        <v>18</v>
      </c>
    </row>
    <row r="1062" spans="1:5" s="21" customFormat="1" hidden="1" x14ac:dyDescent="0.25">
      <c r="A1062" s="46">
        <v>2017</v>
      </c>
      <c r="B1062" s="46">
        <v>2</v>
      </c>
      <c r="C1062" s="48" t="s">
        <v>67</v>
      </c>
      <c r="D1062" s="40">
        <v>290101</v>
      </c>
      <c r="E1062" s="46" t="s">
        <v>34</v>
      </c>
    </row>
    <row r="1063" spans="1:5" s="21" customFormat="1" hidden="1" x14ac:dyDescent="0.25">
      <c r="A1063" s="46">
        <v>2017</v>
      </c>
      <c r="B1063" s="46">
        <v>2</v>
      </c>
      <c r="C1063" s="48" t="s">
        <v>67</v>
      </c>
      <c r="D1063" s="40">
        <v>7514</v>
      </c>
      <c r="E1063" s="46" t="s">
        <v>35</v>
      </c>
    </row>
    <row r="1064" spans="1:5" s="21" customFormat="1" hidden="1" x14ac:dyDescent="0.25">
      <c r="A1064" s="46">
        <v>2017</v>
      </c>
      <c r="B1064" s="46">
        <v>2</v>
      </c>
      <c r="C1064" s="48" t="s">
        <v>80</v>
      </c>
      <c r="D1064" s="40">
        <v>54891</v>
      </c>
      <c r="E1064" s="46" t="s">
        <v>18</v>
      </c>
    </row>
    <row r="1065" spans="1:5" s="21" customFormat="1" hidden="1" x14ac:dyDescent="0.25">
      <c r="A1065" s="46">
        <v>2017</v>
      </c>
      <c r="B1065" s="46">
        <v>2</v>
      </c>
      <c r="C1065" s="48" t="s">
        <v>80</v>
      </c>
      <c r="D1065" s="40">
        <v>54891</v>
      </c>
      <c r="E1065" s="46" t="s">
        <v>34</v>
      </c>
    </row>
    <row r="1066" spans="1:5" s="21" customFormat="1" hidden="1" x14ac:dyDescent="0.25">
      <c r="A1066" s="46">
        <v>2017</v>
      </c>
      <c r="B1066" s="46">
        <v>2</v>
      </c>
      <c r="C1066" s="48" t="s">
        <v>80</v>
      </c>
      <c r="D1066" s="40">
        <v>0</v>
      </c>
      <c r="E1066" s="46" t="s">
        <v>35</v>
      </c>
    </row>
    <row r="1067" spans="1:5" s="21" customFormat="1" hidden="1" x14ac:dyDescent="0.25">
      <c r="A1067" s="46">
        <v>2017</v>
      </c>
      <c r="B1067" s="46">
        <v>2</v>
      </c>
      <c r="C1067" s="48" t="s">
        <v>57</v>
      </c>
      <c r="D1067" s="40">
        <v>21149</v>
      </c>
      <c r="E1067" s="46" t="s">
        <v>18</v>
      </c>
    </row>
    <row r="1068" spans="1:5" s="21" customFormat="1" hidden="1" x14ac:dyDescent="0.25">
      <c r="A1068" s="46">
        <v>2017</v>
      </c>
      <c r="B1068" s="46">
        <v>2</v>
      </c>
      <c r="C1068" s="48" t="s">
        <v>57</v>
      </c>
      <c r="D1068" s="40">
        <v>21130</v>
      </c>
      <c r="E1068" s="46" t="s">
        <v>34</v>
      </c>
    </row>
    <row r="1069" spans="1:5" s="21" customFormat="1" hidden="1" x14ac:dyDescent="0.25">
      <c r="A1069" s="46">
        <v>2017</v>
      </c>
      <c r="B1069" s="46">
        <v>2</v>
      </c>
      <c r="C1069" s="48" t="s">
        <v>57</v>
      </c>
      <c r="D1069" s="40">
        <v>19</v>
      </c>
      <c r="E1069" s="46" t="s">
        <v>35</v>
      </c>
    </row>
    <row r="1070" spans="1:5" s="21" customFormat="1" hidden="1" x14ac:dyDescent="0.25">
      <c r="A1070" s="46">
        <v>2017</v>
      </c>
      <c r="B1070" s="46">
        <v>2</v>
      </c>
      <c r="C1070" s="48" t="s">
        <v>68</v>
      </c>
      <c r="D1070" s="40">
        <v>76040</v>
      </c>
      <c r="E1070" s="46" t="s">
        <v>18</v>
      </c>
    </row>
    <row r="1071" spans="1:5" s="21" customFormat="1" hidden="1" x14ac:dyDescent="0.25">
      <c r="A1071" s="46">
        <v>2017</v>
      </c>
      <c r="B1071" s="46">
        <v>2</v>
      </c>
      <c r="C1071" s="48" t="s">
        <v>68</v>
      </c>
      <c r="D1071" s="40">
        <v>76021</v>
      </c>
      <c r="E1071" s="46" t="s">
        <v>34</v>
      </c>
    </row>
    <row r="1072" spans="1:5" s="21" customFormat="1" hidden="1" x14ac:dyDescent="0.25">
      <c r="A1072" s="46">
        <v>2017</v>
      </c>
      <c r="B1072" s="46">
        <v>2</v>
      </c>
      <c r="C1072" s="48" t="s">
        <v>68</v>
      </c>
      <c r="D1072" s="40">
        <v>19</v>
      </c>
      <c r="E1072" s="46" t="s">
        <v>35</v>
      </c>
    </row>
    <row r="1073" spans="1:5" s="21" customFormat="1" hidden="1" x14ac:dyDescent="0.25">
      <c r="A1073" s="46">
        <v>2017</v>
      </c>
      <c r="B1073" s="46">
        <v>2</v>
      </c>
      <c r="C1073" s="42" t="s">
        <v>13</v>
      </c>
      <c r="D1073" s="40">
        <v>8518</v>
      </c>
      <c r="E1073" s="46" t="s">
        <v>18</v>
      </c>
    </row>
    <row r="1074" spans="1:5" s="21" customFormat="1" hidden="1" x14ac:dyDescent="0.25">
      <c r="A1074" s="46">
        <v>2017</v>
      </c>
      <c r="B1074" s="46">
        <v>2</v>
      </c>
      <c r="C1074" s="42" t="s">
        <v>13</v>
      </c>
      <c r="D1074" s="40">
        <v>7100</v>
      </c>
      <c r="E1074" s="46" t="s">
        <v>34</v>
      </c>
    </row>
    <row r="1075" spans="1:5" s="21" customFormat="1" hidden="1" x14ac:dyDescent="0.25">
      <c r="A1075" s="46">
        <v>2017</v>
      </c>
      <c r="B1075" s="46">
        <v>2</v>
      </c>
      <c r="C1075" s="42" t="s">
        <v>13</v>
      </c>
      <c r="D1075" s="40">
        <v>1418</v>
      </c>
      <c r="E1075" s="46" t="s">
        <v>35</v>
      </c>
    </row>
    <row r="1076" spans="1:5" s="21" customFormat="1" hidden="1" x14ac:dyDescent="0.25">
      <c r="A1076" s="46">
        <v>2017</v>
      </c>
      <c r="B1076" s="46">
        <v>2</v>
      </c>
      <c r="C1076" s="55" t="s">
        <v>83</v>
      </c>
      <c r="D1076" s="40">
        <v>383</v>
      </c>
      <c r="E1076" s="46" t="s">
        <v>18</v>
      </c>
    </row>
    <row r="1077" spans="1:5" s="21" customFormat="1" hidden="1" x14ac:dyDescent="0.25">
      <c r="A1077" s="46">
        <v>2017</v>
      </c>
      <c r="B1077" s="46">
        <v>2</v>
      </c>
      <c r="C1077" s="55" t="s">
        <v>83</v>
      </c>
      <c r="D1077" s="40">
        <v>200</v>
      </c>
      <c r="E1077" s="46" t="s">
        <v>34</v>
      </c>
    </row>
    <row r="1078" spans="1:5" s="21" customFormat="1" hidden="1" x14ac:dyDescent="0.25">
      <c r="A1078" s="46">
        <v>2017</v>
      </c>
      <c r="B1078" s="46">
        <v>2</v>
      </c>
      <c r="C1078" s="55" t="s">
        <v>83</v>
      </c>
      <c r="D1078" s="40">
        <v>183</v>
      </c>
      <c r="E1078" s="46" t="s">
        <v>35</v>
      </c>
    </row>
    <row r="1079" spans="1:5" s="21" customFormat="1" hidden="1" x14ac:dyDescent="0.25">
      <c r="A1079" s="46">
        <v>2017</v>
      </c>
      <c r="B1079" s="46">
        <v>2</v>
      </c>
      <c r="C1079" s="48" t="s">
        <v>36</v>
      </c>
      <c r="D1079" s="40">
        <v>3433</v>
      </c>
      <c r="E1079" s="46" t="s">
        <v>18</v>
      </c>
    </row>
    <row r="1080" spans="1:5" s="21" customFormat="1" hidden="1" x14ac:dyDescent="0.25">
      <c r="A1080" s="46">
        <v>2017</v>
      </c>
      <c r="B1080" s="46">
        <v>2</v>
      </c>
      <c r="C1080" s="48" t="s">
        <v>36</v>
      </c>
      <c r="D1080" s="40">
        <v>3168</v>
      </c>
      <c r="E1080" s="46" t="s">
        <v>34</v>
      </c>
    </row>
    <row r="1081" spans="1:5" s="21" customFormat="1" hidden="1" x14ac:dyDescent="0.25">
      <c r="A1081" s="46">
        <v>2017</v>
      </c>
      <c r="B1081" s="46">
        <v>2</v>
      </c>
      <c r="C1081" s="48" t="s">
        <v>36</v>
      </c>
      <c r="D1081" s="40">
        <v>265</v>
      </c>
      <c r="E1081" s="46" t="s">
        <v>35</v>
      </c>
    </row>
    <row r="1082" spans="1:5" s="21" customFormat="1" hidden="1" x14ac:dyDescent="0.25">
      <c r="A1082" s="46">
        <v>2017</v>
      </c>
      <c r="B1082" s="46">
        <v>2</v>
      </c>
      <c r="C1082" s="48" t="s">
        <v>4</v>
      </c>
      <c r="D1082" s="40">
        <v>7858</v>
      </c>
      <c r="E1082" s="46" t="s">
        <v>18</v>
      </c>
    </row>
    <row r="1083" spans="1:5" s="21" customFormat="1" hidden="1" x14ac:dyDescent="0.25">
      <c r="A1083" s="46">
        <v>2017</v>
      </c>
      <c r="B1083" s="46">
        <v>2</v>
      </c>
      <c r="C1083" s="48" t="s">
        <v>4</v>
      </c>
      <c r="D1083" s="40">
        <v>7821</v>
      </c>
      <c r="E1083" s="46" t="s">
        <v>34</v>
      </c>
    </row>
    <row r="1084" spans="1:5" s="21" customFormat="1" hidden="1" x14ac:dyDescent="0.25">
      <c r="A1084" s="46">
        <v>2017</v>
      </c>
      <c r="B1084" s="46">
        <v>2</v>
      </c>
      <c r="C1084" s="48" t="s">
        <v>4</v>
      </c>
      <c r="D1084" s="40">
        <v>37</v>
      </c>
      <c r="E1084" s="46" t="s">
        <v>35</v>
      </c>
    </row>
    <row r="1085" spans="1:5" s="21" customFormat="1" hidden="1" x14ac:dyDescent="0.25">
      <c r="A1085" s="46">
        <v>2017</v>
      </c>
      <c r="B1085" s="46">
        <v>2</v>
      </c>
      <c r="C1085" s="48" t="s">
        <v>66</v>
      </c>
      <c r="D1085" s="40">
        <v>7981</v>
      </c>
      <c r="E1085" s="46" t="s">
        <v>18</v>
      </c>
    </row>
    <row r="1086" spans="1:5" s="21" customFormat="1" hidden="1" x14ac:dyDescent="0.25">
      <c r="A1086" s="46">
        <v>2017</v>
      </c>
      <c r="B1086" s="46">
        <v>2</v>
      </c>
      <c r="C1086" s="48" t="s">
        <v>66</v>
      </c>
      <c r="D1086" s="40">
        <v>7969</v>
      </c>
      <c r="E1086" s="46" t="s">
        <v>34</v>
      </c>
    </row>
    <row r="1087" spans="1:5" s="21" customFormat="1" hidden="1" x14ac:dyDescent="0.25">
      <c r="A1087" s="46">
        <v>2017</v>
      </c>
      <c r="B1087" s="46">
        <v>2</v>
      </c>
      <c r="C1087" s="48" t="s">
        <v>66</v>
      </c>
      <c r="D1087" s="40">
        <v>12</v>
      </c>
      <c r="E1087" s="46" t="s">
        <v>35</v>
      </c>
    </row>
    <row r="1088" spans="1:5" s="21" customFormat="1" hidden="1" x14ac:dyDescent="0.25">
      <c r="A1088" s="46">
        <v>2017</v>
      </c>
      <c r="B1088" s="46">
        <v>2</v>
      </c>
      <c r="C1088" s="48" t="s">
        <v>76</v>
      </c>
      <c r="D1088" s="40">
        <v>19909</v>
      </c>
      <c r="E1088" s="46" t="s">
        <v>18</v>
      </c>
    </row>
    <row r="1089" spans="1:5" s="21" customFormat="1" hidden="1" x14ac:dyDescent="0.25">
      <c r="A1089" s="46">
        <v>2017</v>
      </c>
      <c r="B1089" s="46">
        <v>2</v>
      </c>
      <c r="C1089" s="48" t="s">
        <v>76</v>
      </c>
      <c r="D1089" s="40">
        <v>19908</v>
      </c>
      <c r="E1089" s="46" t="s">
        <v>34</v>
      </c>
    </row>
    <row r="1090" spans="1:5" s="21" customFormat="1" hidden="1" x14ac:dyDescent="0.25">
      <c r="A1090" s="46">
        <v>2017</v>
      </c>
      <c r="B1090" s="46">
        <v>2</v>
      </c>
      <c r="C1090" s="48" t="s">
        <v>76</v>
      </c>
      <c r="D1090" s="40">
        <v>1</v>
      </c>
      <c r="E1090" s="46" t="s">
        <v>35</v>
      </c>
    </row>
    <row r="1091" spans="1:5" s="21" customFormat="1" hidden="1" x14ac:dyDescent="0.25">
      <c r="A1091" s="46">
        <v>2017</v>
      </c>
      <c r="B1091" s="46">
        <v>2</v>
      </c>
      <c r="C1091" s="48" t="s">
        <v>84</v>
      </c>
      <c r="D1091" s="40">
        <v>7301</v>
      </c>
      <c r="E1091" s="46" t="s">
        <v>18</v>
      </c>
    </row>
    <row r="1092" spans="1:5" s="21" customFormat="1" hidden="1" x14ac:dyDescent="0.25">
      <c r="A1092" s="46">
        <v>2017</v>
      </c>
      <c r="B1092" s="46">
        <v>2</v>
      </c>
      <c r="C1092" s="48" t="s">
        <v>84</v>
      </c>
      <c r="D1092" s="40">
        <v>7217</v>
      </c>
      <c r="E1092" s="46" t="s">
        <v>34</v>
      </c>
    </row>
    <row r="1093" spans="1:5" s="21" customFormat="1" hidden="1" x14ac:dyDescent="0.25">
      <c r="A1093" s="46">
        <v>2017</v>
      </c>
      <c r="B1093" s="46">
        <v>2</v>
      </c>
      <c r="C1093" s="48" t="s">
        <v>84</v>
      </c>
      <c r="D1093" s="40">
        <v>84</v>
      </c>
      <c r="E1093" s="46" t="s">
        <v>35</v>
      </c>
    </row>
    <row r="1094" spans="1:5" s="21" customFormat="1" hidden="1" x14ac:dyDescent="0.25">
      <c r="A1094" s="46">
        <v>2017</v>
      </c>
      <c r="B1094" s="46">
        <v>3</v>
      </c>
      <c r="C1094" s="48" t="s">
        <v>16</v>
      </c>
      <c r="D1094" s="40">
        <v>276665</v>
      </c>
      <c r="E1094" s="46" t="s">
        <v>18</v>
      </c>
    </row>
    <row r="1095" spans="1:5" s="21" customFormat="1" hidden="1" x14ac:dyDescent="0.25">
      <c r="A1095" s="46">
        <v>2017</v>
      </c>
      <c r="B1095" s="46">
        <v>3</v>
      </c>
      <c r="C1095" s="48" t="s">
        <v>16</v>
      </c>
      <c r="D1095" s="40">
        <v>266801</v>
      </c>
      <c r="E1095" s="46" t="s">
        <v>34</v>
      </c>
    </row>
    <row r="1096" spans="1:5" s="21" customFormat="1" hidden="1" x14ac:dyDescent="0.25">
      <c r="A1096" s="46">
        <v>2017</v>
      </c>
      <c r="B1096" s="46">
        <v>3</v>
      </c>
      <c r="C1096" s="48" t="s">
        <v>16</v>
      </c>
      <c r="D1096" s="40">
        <v>9864</v>
      </c>
      <c r="E1096" s="46" t="s">
        <v>35</v>
      </c>
    </row>
    <row r="1097" spans="1:5" s="21" customFormat="1" hidden="1" x14ac:dyDescent="0.25">
      <c r="A1097" s="46">
        <v>2017</v>
      </c>
      <c r="B1097" s="46">
        <v>3</v>
      </c>
      <c r="C1097" s="48" t="s">
        <v>67</v>
      </c>
      <c r="D1097" s="40">
        <v>296759</v>
      </c>
      <c r="E1097" s="46" t="s">
        <v>18</v>
      </c>
    </row>
    <row r="1098" spans="1:5" s="21" customFormat="1" hidden="1" x14ac:dyDescent="0.25">
      <c r="A1098" s="46">
        <v>2017</v>
      </c>
      <c r="B1098" s="46">
        <v>3</v>
      </c>
      <c r="C1098" s="48" t="s">
        <v>67</v>
      </c>
      <c r="D1098" s="40">
        <v>286891</v>
      </c>
      <c r="E1098" s="46" t="s">
        <v>34</v>
      </c>
    </row>
    <row r="1099" spans="1:5" s="21" customFormat="1" hidden="1" x14ac:dyDescent="0.25">
      <c r="A1099" s="46">
        <v>2017</v>
      </c>
      <c r="B1099" s="46">
        <v>3</v>
      </c>
      <c r="C1099" s="48" t="s">
        <v>67</v>
      </c>
      <c r="D1099" s="40">
        <v>9868</v>
      </c>
      <c r="E1099" s="46" t="s">
        <v>35</v>
      </c>
    </row>
    <row r="1100" spans="1:5" s="21" customFormat="1" hidden="1" x14ac:dyDescent="0.25">
      <c r="A1100" s="46">
        <v>2017</v>
      </c>
      <c r="B1100" s="46">
        <v>3</v>
      </c>
      <c r="C1100" s="48" t="s">
        <v>80</v>
      </c>
      <c r="D1100" s="40">
        <v>54372</v>
      </c>
      <c r="E1100" s="46" t="s">
        <v>18</v>
      </c>
    </row>
    <row r="1101" spans="1:5" s="21" customFormat="1" hidden="1" x14ac:dyDescent="0.25">
      <c r="A1101" s="46">
        <v>2017</v>
      </c>
      <c r="B1101" s="46">
        <v>3</v>
      </c>
      <c r="C1101" s="48" t="s">
        <v>80</v>
      </c>
      <c r="D1101" s="40">
        <v>54372</v>
      </c>
      <c r="E1101" s="46" t="s">
        <v>34</v>
      </c>
    </row>
    <row r="1102" spans="1:5" s="21" customFormat="1" hidden="1" x14ac:dyDescent="0.25">
      <c r="A1102" s="46">
        <v>2017</v>
      </c>
      <c r="B1102" s="46">
        <v>3</v>
      </c>
      <c r="C1102" s="48" t="s">
        <v>80</v>
      </c>
      <c r="D1102" s="40">
        <v>0</v>
      </c>
      <c r="E1102" s="46" t="s">
        <v>35</v>
      </c>
    </row>
    <row r="1103" spans="1:5" s="21" customFormat="1" hidden="1" x14ac:dyDescent="0.25">
      <c r="A1103" s="46">
        <v>2017</v>
      </c>
      <c r="B1103" s="46">
        <v>3</v>
      </c>
      <c r="C1103" s="48" t="s">
        <v>57</v>
      </c>
      <c r="D1103" s="40">
        <v>21487</v>
      </c>
      <c r="E1103" s="46" t="s">
        <v>18</v>
      </c>
    </row>
    <row r="1104" spans="1:5" s="21" customFormat="1" hidden="1" x14ac:dyDescent="0.25">
      <c r="A1104" s="46">
        <v>2017</v>
      </c>
      <c r="B1104" s="46">
        <v>3</v>
      </c>
      <c r="C1104" s="48" t="s">
        <v>57</v>
      </c>
      <c r="D1104" s="40">
        <v>21465</v>
      </c>
      <c r="E1104" s="46" t="s">
        <v>34</v>
      </c>
    </row>
    <row r="1105" spans="1:5" s="21" customFormat="1" hidden="1" x14ac:dyDescent="0.25">
      <c r="A1105" s="46">
        <v>2017</v>
      </c>
      <c r="B1105" s="46">
        <v>3</v>
      </c>
      <c r="C1105" s="48" t="s">
        <v>57</v>
      </c>
      <c r="D1105" s="40">
        <v>22</v>
      </c>
      <c r="E1105" s="46" t="s">
        <v>35</v>
      </c>
    </row>
    <row r="1106" spans="1:5" s="21" customFormat="1" hidden="1" x14ac:dyDescent="0.25">
      <c r="A1106" s="46">
        <v>2017</v>
      </c>
      <c r="B1106" s="46">
        <v>3</v>
      </c>
      <c r="C1106" s="48" t="s">
        <v>68</v>
      </c>
      <c r="D1106" s="40">
        <v>75859</v>
      </c>
      <c r="E1106" s="46" t="s">
        <v>18</v>
      </c>
    </row>
    <row r="1107" spans="1:5" s="21" customFormat="1" hidden="1" x14ac:dyDescent="0.25">
      <c r="A1107" s="46">
        <v>2017</v>
      </c>
      <c r="B1107" s="46">
        <v>3</v>
      </c>
      <c r="C1107" s="48" t="s">
        <v>68</v>
      </c>
      <c r="D1107" s="40">
        <v>75837</v>
      </c>
      <c r="E1107" s="46" t="s">
        <v>34</v>
      </c>
    </row>
    <row r="1108" spans="1:5" s="21" customFormat="1" hidden="1" x14ac:dyDescent="0.25">
      <c r="A1108" s="46">
        <v>2017</v>
      </c>
      <c r="B1108" s="46">
        <v>3</v>
      </c>
      <c r="C1108" s="48" t="s">
        <v>68</v>
      </c>
      <c r="D1108" s="40">
        <v>22</v>
      </c>
      <c r="E1108" s="46" t="s">
        <v>35</v>
      </c>
    </row>
    <row r="1109" spans="1:5" s="21" customFormat="1" hidden="1" x14ac:dyDescent="0.25">
      <c r="A1109" s="46">
        <v>2017</v>
      </c>
      <c r="B1109" s="46">
        <v>3</v>
      </c>
      <c r="C1109" s="42" t="s">
        <v>13</v>
      </c>
      <c r="D1109" s="40">
        <v>11895</v>
      </c>
      <c r="E1109" s="46" t="s">
        <v>18</v>
      </c>
    </row>
    <row r="1110" spans="1:5" s="21" customFormat="1" hidden="1" x14ac:dyDescent="0.25">
      <c r="A1110" s="46">
        <v>2017</v>
      </c>
      <c r="B1110" s="46">
        <v>3</v>
      </c>
      <c r="C1110" s="42" t="s">
        <v>13</v>
      </c>
      <c r="D1110" s="40">
        <v>8925</v>
      </c>
      <c r="E1110" s="46" t="s">
        <v>34</v>
      </c>
    </row>
    <row r="1111" spans="1:5" s="21" customFormat="1" hidden="1" x14ac:dyDescent="0.25">
      <c r="A1111" s="46">
        <v>2017</v>
      </c>
      <c r="B1111" s="46">
        <v>3</v>
      </c>
      <c r="C1111" s="42" t="s">
        <v>13</v>
      </c>
      <c r="D1111" s="40">
        <v>2970</v>
      </c>
      <c r="E1111" s="46" t="s">
        <v>35</v>
      </c>
    </row>
    <row r="1112" spans="1:5" s="21" customFormat="1" hidden="1" x14ac:dyDescent="0.25">
      <c r="A1112" s="46">
        <v>2017</v>
      </c>
      <c r="B1112" s="46">
        <v>3</v>
      </c>
      <c r="C1112" s="55" t="s">
        <v>83</v>
      </c>
      <c r="D1112" s="40">
        <v>409</v>
      </c>
      <c r="E1112" s="46" t="s">
        <v>18</v>
      </c>
    </row>
    <row r="1113" spans="1:5" s="21" customFormat="1" hidden="1" x14ac:dyDescent="0.25">
      <c r="A1113" s="46">
        <v>2017</v>
      </c>
      <c r="B1113" s="46">
        <v>3</v>
      </c>
      <c r="C1113" s="55" t="s">
        <v>83</v>
      </c>
      <c r="D1113" s="40">
        <v>176</v>
      </c>
      <c r="E1113" s="46" t="s">
        <v>34</v>
      </c>
    </row>
    <row r="1114" spans="1:5" s="21" customFormat="1" hidden="1" x14ac:dyDescent="0.25">
      <c r="A1114" s="46">
        <v>2017</v>
      </c>
      <c r="B1114" s="46">
        <v>3</v>
      </c>
      <c r="C1114" s="55" t="s">
        <v>83</v>
      </c>
      <c r="D1114" s="40">
        <v>233</v>
      </c>
      <c r="E1114" s="46" t="s">
        <v>35</v>
      </c>
    </row>
    <row r="1115" spans="1:5" s="21" customFormat="1" hidden="1" x14ac:dyDescent="0.25">
      <c r="A1115" s="46">
        <v>2017</v>
      </c>
      <c r="B1115" s="46">
        <v>3</v>
      </c>
      <c r="C1115" s="48" t="s">
        <v>36</v>
      </c>
      <c r="D1115" s="40">
        <v>4010</v>
      </c>
      <c r="E1115" s="46" t="s">
        <v>18</v>
      </c>
    </row>
    <row r="1116" spans="1:5" s="21" customFormat="1" hidden="1" x14ac:dyDescent="0.25">
      <c r="A1116" s="46">
        <v>2017</v>
      </c>
      <c r="B1116" s="46">
        <v>3</v>
      </c>
      <c r="C1116" s="48" t="s">
        <v>36</v>
      </c>
      <c r="D1116" s="40">
        <v>3734</v>
      </c>
      <c r="E1116" s="46" t="s">
        <v>34</v>
      </c>
    </row>
    <row r="1117" spans="1:5" s="21" customFormat="1" hidden="1" x14ac:dyDescent="0.25">
      <c r="A1117" s="46">
        <v>2017</v>
      </c>
      <c r="B1117" s="46">
        <v>3</v>
      </c>
      <c r="C1117" s="48" t="s">
        <v>36</v>
      </c>
      <c r="D1117" s="40">
        <v>276</v>
      </c>
      <c r="E1117" s="46" t="s">
        <v>35</v>
      </c>
    </row>
    <row r="1118" spans="1:5" s="21" customFormat="1" hidden="1" x14ac:dyDescent="0.25">
      <c r="A1118" s="46">
        <v>2017</v>
      </c>
      <c r="B1118" s="46">
        <v>3</v>
      </c>
      <c r="C1118" s="48" t="s">
        <v>4</v>
      </c>
      <c r="D1118" s="40">
        <v>9725</v>
      </c>
      <c r="E1118" s="46" t="s">
        <v>18</v>
      </c>
    </row>
    <row r="1119" spans="1:5" s="21" customFormat="1" hidden="1" x14ac:dyDescent="0.25">
      <c r="A1119" s="46">
        <v>2017</v>
      </c>
      <c r="B1119" s="46">
        <v>3</v>
      </c>
      <c r="C1119" s="48" t="s">
        <v>4</v>
      </c>
      <c r="D1119" s="40">
        <v>9418</v>
      </c>
      <c r="E1119" s="46" t="s">
        <v>34</v>
      </c>
    </row>
    <row r="1120" spans="1:5" s="21" customFormat="1" hidden="1" x14ac:dyDescent="0.25">
      <c r="A1120" s="46">
        <v>2017</v>
      </c>
      <c r="B1120" s="46">
        <v>3</v>
      </c>
      <c r="C1120" s="48" t="s">
        <v>4</v>
      </c>
      <c r="D1120" s="40">
        <v>307</v>
      </c>
      <c r="E1120" s="46" t="s">
        <v>35</v>
      </c>
    </row>
    <row r="1121" spans="1:5" s="21" customFormat="1" hidden="1" x14ac:dyDescent="0.25">
      <c r="A1121" s="46">
        <v>2017</v>
      </c>
      <c r="B1121" s="46">
        <v>3</v>
      </c>
      <c r="C1121" s="48" t="s">
        <v>66</v>
      </c>
      <c r="D1121" s="40">
        <v>6869</v>
      </c>
      <c r="E1121" s="46" t="s">
        <v>18</v>
      </c>
    </row>
    <row r="1122" spans="1:5" s="21" customFormat="1" hidden="1" x14ac:dyDescent="0.25">
      <c r="A1122" s="46">
        <v>2017</v>
      </c>
      <c r="B1122" s="46">
        <v>3</v>
      </c>
      <c r="C1122" s="48" t="s">
        <v>66</v>
      </c>
      <c r="D1122" s="40">
        <v>6850</v>
      </c>
      <c r="E1122" s="46" t="s">
        <v>34</v>
      </c>
    </row>
    <row r="1123" spans="1:5" s="21" customFormat="1" hidden="1" x14ac:dyDescent="0.25">
      <c r="A1123" s="46">
        <v>2017</v>
      </c>
      <c r="B1123" s="46">
        <v>3</v>
      </c>
      <c r="C1123" s="48" t="s">
        <v>66</v>
      </c>
      <c r="D1123" s="40">
        <v>19</v>
      </c>
      <c r="E1123" s="46" t="s">
        <v>35</v>
      </c>
    </row>
    <row r="1124" spans="1:5" s="21" customFormat="1" hidden="1" x14ac:dyDescent="0.25">
      <c r="A1124" s="46">
        <v>2017</v>
      </c>
      <c r="B1124" s="46">
        <v>3</v>
      </c>
      <c r="C1124" s="48" t="s">
        <v>76</v>
      </c>
      <c r="D1124" s="40">
        <v>20094</v>
      </c>
      <c r="E1124" s="46" t="s">
        <v>18</v>
      </c>
    </row>
    <row r="1125" spans="1:5" s="21" customFormat="1" hidden="1" x14ac:dyDescent="0.25">
      <c r="A1125" s="46">
        <v>2017</v>
      </c>
      <c r="B1125" s="46">
        <v>3</v>
      </c>
      <c r="C1125" s="48" t="s">
        <v>76</v>
      </c>
      <c r="D1125" s="40">
        <v>20090</v>
      </c>
      <c r="E1125" s="46" t="s">
        <v>34</v>
      </c>
    </row>
    <row r="1126" spans="1:5" s="21" customFormat="1" hidden="1" x14ac:dyDescent="0.25">
      <c r="A1126" s="46">
        <v>2017</v>
      </c>
      <c r="B1126" s="46">
        <v>3</v>
      </c>
      <c r="C1126" s="48" t="s">
        <v>76</v>
      </c>
      <c r="D1126" s="40">
        <v>4</v>
      </c>
      <c r="E1126" s="46" t="s">
        <v>35</v>
      </c>
    </row>
    <row r="1127" spans="1:5" s="21" customFormat="1" hidden="1" x14ac:dyDescent="0.25">
      <c r="A1127" s="46">
        <v>2017</v>
      </c>
      <c r="B1127" s="46">
        <v>3</v>
      </c>
      <c r="C1127" s="48" t="s">
        <v>84</v>
      </c>
      <c r="D1127" s="40">
        <v>10010</v>
      </c>
      <c r="E1127" s="46" t="s">
        <v>18</v>
      </c>
    </row>
    <row r="1128" spans="1:5" s="21" customFormat="1" hidden="1" x14ac:dyDescent="0.25">
      <c r="A1128" s="46">
        <v>2017</v>
      </c>
      <c r="B1128" s="46">
        <v>3</v>
      </c>
      <c r="C1128" s="48" t="s">
        <v>84</v>
      </c>
      <c r="D1128" s="40">
        <v>9835</v>
      </c>
      <c r="E1128" s="46" t="s">
        <v>34</v>
      </c>
    </row>
    <row r="1129" spans="1:5" s="21" customFormat="1" hidden="1" x14ac:dyDescent="0.25">
      <c r="A1129" s="46">
        <v>2017</v>
      </c>
      <c r="B1129" s="46">
        <v>3</v>
      </c>
      <c r="C1129" s="48" t="s">
        <v>84</v>
      </c>
      <c r="D1129" s="40">
        <v>175</v>
      </c>
      <c r="E1129" s="46" t="s">
        <v>35</v>
      </c>
    </row>
    <row r="1130" spans="1:5" s="21" customFormat="1" hidden="1" x14ac:dyDescent="0.25">
      <c r="A1130" s="46">
        <v>2017</v>
      </c>
      <c r="B1130" s="46">
        <v>4</v>
      </c>
      <c r="C1130" s="48" t="s">
        <v>16</v>
      </c>
      <c r="D1130" s="40">
        <v>273088</v>
      </c>
      <c r="E1130" s="46" t="s">
        <v>18</v>
      </c>
    </row>
    <row r="1131" spans="1:5" s="21" customFormat="1" hidden="1" x14ac:dyDescent="0.25">
      <c r="A1131" s="46">
        <v>2017</v>
      </c>
      <c r="B1131" s="46">
        <v>4</v>
      </c>
      <c r="C1131" s="48" t="s">
        <v>16</v>
      </c>
      <c r="D1131" s="40">
        <v>261178</v>
      </c>
      <c r="E1131" s="46" t="s">
        <v>34</v>
      </c>
    </row>
    <row r="1132" spans="1:5" s="21" customFormat="1" hidden="1" x14ac:dyDescent="0.25">
      <c r="A1132" s="46">
        <v>2017</v>
      </c>
      <c r="B1132" s="46">
        <v>4</v>
      </c>
      <c r="C1132" s="48" t="s">
        <v>16</v>
      </c>
      <c r="D1132" s="40">
        <v>11910</v>
      </c>
      <c r="E1132" s="46" t="s">
        <v>35</v>
      </c>
    </row>
    <row r="1133" spans="1:5" s="21" customFormat="1" hidden="1" x14ac:dyDescent="0.25">
      <c r="A1133" s="46">
        <v>2017</v>
      </c>
      <c r="B1133" s="46">
        <v>4</v>
      </c>
      <c r="C1133" s="48" t="s">
        <v>67</v>
      </c>
      <c r="D1133" s="40">
        <v>293249</v>
      </c>
      <c r="E1133" s="46" t="s">
        <v>18</v>
      </c>
    </row>
    <row r="1134" spans="1:5" s="21" customFormat="1" hidden="1" x14ac:dyDescent="0.25">
      <c r="A1134" s="46">
        <v>2017</v>
      </c>
      <c r="B1134" s="46">
        <v>4</v>
      </c>
      <c r="C1134" s="48" t="s">
        <v>67</v>
      </c>
      <c r="D1134" s="40">
        <v>281335</v>
      </c>
      <c r="E1134" s="46" t="s">
        <v>34</v>
      </c>
    </row>
    <row r="1135" spans="1:5" s="21" customFormat="1" hidden="1" x14ac:dyDescent="0.25">
      <c r="A1135" s="46">
        <v>2017</v>
      </c>
      <c r="B1135" s="46">
        <v>4</v>
      </c>
      <c r="C1135" s="48" t="s">
        <v>67</v>
      </c>
      <c r="D1135" s="40">
        <v>11914</v>
      </c>
      <c r="E1135" s="46" t="s">
        <v>35</v>
      </c>
    </row>
    <row r="1136" spans="1:5" s="21" customFormat="1" hidden="1" x14ac:dyDescent="0.25">
      <c r="A1136" s="46">
        <v>2017</v>
      </c>
      <c r="B1136" s="46">
        <v>4</v>
      </c>
      <c r="C1136" s="48" t="s">
        <v>80</v>
      </c>
      <c r="D1136" s="40">
        <v>54365</v>
      </c>
      <c r="E1136" s="46" t="s">
        <v>18</v>
      </c>
    </row>
    <row r="1137" spans="1:5" s="21" customFormat="1" hidden="1" x14ac:dyDescent="0.25">
      <c r="A1137" s="46">
        <v>2017</v>
      </c>
      <c r="B1137" s="46">
        <v>4</v>
      </c>
      <c r="C1137" s="48" t="s">
        <v>80</v>
      </c>
      <c r="D1137" s="40">
        <v>54365</v>
      </c>
      <c r="E1137" s="46" t="s">
        <v>34</v>
      </c>
    </row>
    <row r="1138" spans="1:5" s="21" customFormat="1" hidden="1" x14ac:dyDescent="0.25">
      <c r="A1138" s="46">
        <v>2017</v>
      </c>
      <c r="B1138" s="46">
        <v>4</v>
      </c>
      <c r="C1138" s="48" t="s">
        <v>80</v>
      </c>
      <c r="D1138" s="40">
        <v>0</v>
      </c>
      <c r="E1138" s="46" t="s">
        <v>35</v>
      </c>
    </row>
    <row r="1139" spans="1:5" s="21" customFormat="1" hidden="1" x14ac:dyDescent="0.25">
      <c r="A1139" s="46">
        <v>2017</v>
      </c>
      <c r="B1139" s="46">
        <v>4</v>
      </c>
      <c r="C1139" s="48" t="s">
        <v>57</v>
      </c>
      <c r="D1139" s="40">
        <v>21179</v>
      </c>
      <c r="E1139" s="46" t="s">
        <v>18</v>
      </c>
    </row>
    <row r="1140" spans="1:5" s="21" customFormat="1" hidden="1" x14ac:dyDescent="0.25">
      <c r="A1140" s="46">
        <v>2017</v>
      </c>
      <c r="B1140" s="46">
        <v>4</v>
      </c>
      <c r="C1140" s="48" t="s">
        <v>57</v>
      </c>
      <c r="D1140" s="40">
        <v>21149</v>
      </c>
      <c r="E1140" s="46" t="s">
        <v>34</v>
      </c>
    </row>
    <row r="1141" spans="1:5" s="21" customFormat="1" hidden="1" x14ac:dyDescent="0.25">
      <c r="A1141" s="46">
        <v>2017</v>
      </c>
      <c r="B1141" s="46">
        <v>4</v>
      </c>
      <c r="C1141" s="48" t="s">
        <v>57</v>
      </c>
      <c r="D1141" s="40">
        <v>30</v>
      </c>
      <c r="E1141" s="46" t="s">
        <v>35</v>
      </c>
    </row>
    <row r="1142" spans="1:5" s="21" customFormat="1" hidden="1" x14ac:dyDescent="0.25">
      <c r="A1142" s="46">
        <v>2017</v>
      </c>
      <c r="B1142" s="46">
        <v>4</v>
      </c>
      <c r="C1142" s="48" t="s">
        <v>68</v>
      </c>
      <c r="D1142" s="40">
        <v>75544</v>
      </c>
      <c r="E1142" s="46" t="s">
        <v>18</v>
      </c>
    </row>
    <row r="1143" spans="1:5" s="21" customFormat="1" hidden="1" x14ac:dyDescent="0.25">
      <c r="A1143" s="46">
        <v>2017</v>
      </c>
      <c r="B1143" s="46">
        <v>4</v>
      </c>
      <c r="C1143" s="48" t="s">
        <v>68</v>
      </c>
      <c r="D1143" s="40">
        <v>75514</v>
      </c>
      <c r="E1143" s="46" t="s">
        <v>34</v>
      </c>
    </row>
    <row r="1144" spans="1:5" s="21" customFormat="1" hidden="1" x14ac:dyDescent="0.25">
      <c r="A1144" s="46">
        <v>2017</v>
      </c>
      <c r="B1144" s="46">
        <v>4</v>
      </c>
      <c r="C1144" s="48" t="s">
        <v>68</v>
      </c>
      <c r="D1144" s="40">
        <v>30</v>
      </c>
      <c r="E1144" s="46" t="s">
        <v>35</v>
      </c>
    </row>
    <row r="1145" spans="1:5" s="21" customFormat="1" hidden="1" x14ac:dyDescent="0.25">
      <c r="A1145" s="46">
        <v>2017</v>
      </c>
      <c r="B1145" s="46">
        <v>4</v>
      </c>
      <c r="C1145" s="42" t="s">
        <v>13</v>
      </c>
      <c r="D1145" s="40">
        <v>7948</v>
      </c>
      <c r="E1145" s="46" t="s">
        <v>18</v>
      </c>
    </row>
    <row r="1146" spans="1:5" s="21" customFormat="1" hidden="1" x14ac:dyDescent="0.25">
      <c r="A1146" s="46">
        <v>2017</v>
      </c>
      <c r="B1146" s="46">
        <v>4</v>
      </c>
      <c r="C1146" s="42" t="s">
        <v>13</v>
      </c>
      <c r="D1146" s="44">
        <v>5317</v>
      </c>
      <c r="E1146" s="46" t="s">
        <v>34</v>
      </c>
    </row>
    <row r="1147" spans="1:5" s="21" customFormat="1" hidden="1" x14ac:dyDescent="0.25">
      <c r="A1147" s="46">
        <v>2017</v>
      </c>
      <c r="B1147" s="46">
        <v>4</v>
      </c>
      <c r="C1147" s="42" t="s">
        <v>13</v>
      </c>
      <c r="D1147" s="40">
        <v>2631</v>
      </c>
      <c r="E1147" s="46" t="s">
        <v>35</v>
      </c>
    </row>
    <row r="1148" spans="1:5" s="21" customFormat="1" hidden="1" x14ac:dyDescent="0.25">
      <c r="A1148" s="46">
        <v>2017</v>
      </c>
      <c r="B1148" s="46">
        <v>4</v>
      </c>
      <c r="C1148" s="55" t="s">
        <v>83</v>
      </c>
      <c r="D1148" s="40">
        <v>821</v>
      </c>
      <c r="E1148" s="46" t="s">
        <v>18</v>
      </c>
    </row>
    <row r="1149" spans="1:5" s="21" customFormat="1" hidden="1" x14ac:dyDescent="0.25">
      <c r="A1149" s="46">
        <v>2017</v>
      </c>
      <c r="B1149" s="46">
        <v>4</v>
      </c>
      <c r="C1149" s="55" t="s">
        <v>83</v>
      </c>
      <c r="D1149" s="44">
        <v>571</v>
      </c>
      <c r="E1149" s="46" t="s">
        <v>34</v>
      </c>
    </row>
    <row r="1150" spans="1:5" s="21" customFormat="1" hidden="1" x14ac:dyDescent="0.25">
      <c r="A1150" s="46">
        <v>2017</v>
      </c>
      <c r="B1150" s="46">
        <v>4</v>
      </c>
      <c r="C1150" s="55" t="s">
        <v>83</v>
      </c>
      <c r="D1150" s="40">
        <v>250</v>
      </c>
      <c r="E1150" s="46" t="s">
        <v>35</v>
      </c>
    </row>
    <row r="1151" spans="1:5" s="21" customFormat="1" hidden="1" x14ac:dyDescent="0.25">
      <c r="A1151" s="46">
        <v>2017</v>
      </c>
      <c r="B1151" s="46">
        <v>4</v>
      </c>
      <c r="C1151" s="48" t="s">
        <v>36</v>
      </c>
      <c r="D1151" s="40">
        <v>2698</v>
      </c>
      <c r="E1151" s="46" t="s">
        <v>18</v>
      </c>
    </row>
    <row r="1152" spans="1:5" s="21" customFormat="1" hidden="1" x14ac:dyDescent="0.25">
      <c r="A1152" s="46">
        <v>2017</v>
      </c>
      <c r="B1152" s="46">
        <v>4</v>
      </c>
      <c r="C1152" s="48" t="s">
        <v>36</v>
      </c>
      <c r="D1152" s="40">
        <v>2414</v>
      </c>
      <c r="E1152" s="46" t="s">
        <v>34</v>
      </c>
    </row>
    <row r="1153" spans="1:5" s="21" customFormat="1" hidden="1" x14ac:dyDescent="0.25">
      <c r="A1153" s="46">
        <v>2017</v>
      </c>
      <c r="B1153" s="46">
        <v>4</v>
      </c>
      <c r="C1153" s="48" t="s">
        <v>36</v>
      </c>
      <c r="D1153" s="40">
        <v>284</v>
      </c>
      <c r="E1153" s="46" t="s">
        <v>35</v>
      </c>
    </row>
    <row r="1154" spans="1:5" s="21" customFormat="1" hidden="1" x14ac:dyDescent="0.25">
      <c r="A1154" s="46">
        <v>2017</v>
      </c>
      <c r="B1154" s="46">
        <v>4</v>
      </c>
      <c r="C1154" s="48" t="s">
        <v>4</v>
      </c>
      <c r="D1154" s="40">
        <v>9519</v>
      </c>
      <c r="E1154" s="46" t="s">
        <v>18</v>
      </c>
    </row>
    <row r="1155" spans="1:5" s="21" customFormat="1" hidden="1" x14ac:dyDescent="0.25">
      <c r="A1155" s="46">
        <v>2017</v>
      </c>
      <c r="B1155" s="46">
        <v>4</v>
      </c>
      <c r="C1155" s="48" t="s">
        <v>4</v>
      </c>
      <c r="D1155" s="40">
        <v>9318</v>
      </c>
      <c r="E1155" s="46" t="s">
        <v>34</v>
      </c>
    </row>
    <row r="1156" spans="1:5" s="21" customFormat="1" hidden="1" x14ac:dyDescent="0.25">
      <c r="A1156" s="46">
        <v>2017</v>
      </c>
      <c r="B1156" s="46">
        <v>4</v>
      </c>
      <c r="C1156" s="48" t="s">
        <v>4</v>
      </c>
      <c r="D1156" s="40">
        <v>201</v>
      </c>
      <c r="E1156" s="46" t="s">
        <v>35</v>
      </c>
    </row>
    <row r="1157" spans="1:5" s="21" customFormat="1" hidden="1" x14ac:dyDescent="0.25">
      <c r="A1157" s="46">
        <v>2017</v>
      </c>
      <c r="B1157" s="46">
        <v>4</v>
      </c>
      <c r="C1157" s="48" t="s">
        <v>66</v>
      </c>
      <c r="D1157" s="40">
        <v>4355</v>
      </c>
      <c r="E1157" s="46" t="s">
        <v>18</v>
      </c>
    </row>
    <row r="1158" spans="1:5" s="21" customFormat="1" hidden="1" x14ac:dyDescent="0.25">
      <c r="A1158" s="46">
        <v>2017</v>
      </c>
      <c r="B1158" s="46">
        <v>4</v>
      </c>
      <c r="C1158" s="48" t="s">
        <v>66</v>
      </c>
      <c r="D1158" s="40">
        <v>4332</v>
      </c>
      <c r="E1158" s="46" t="s">
        <v>34</v>
      </c>
    </row>
    <row r="1159" spans="1:5" s="21" customFormat="1" hidden="1" x14ac:dyDescent="0.25">
      <c r="A1159" s="46">
        <v>2017</v>
      </c>
      <c r="B1159" s="46">
        <v>4</v>
      </c>
      <c r="C1159" s="48" t="s">
        <v>66</v>
      </c>
      <c r="D1159" s="40">
        <v>23</v>
      </c>
      <c r="E1159" s="46" t="s">
        <v>35</v>
      </c>
    </row>
    <row r="1160" spans="1:5" s="21" customFormat="1" hidden="1" x14ac:dyDescent="0.25">
      <c r="A1160" s="46">
        <v>2017</v>
      </c>
      <c r="B1160" s="46">
        <v>4</v>
      </c>
      <c r="C1160" s="48" t="s">
        <v>76</v>
      </c>
      <c r="D1160" s="40">
        <v>20161</v>
      </c>
      <c r="E1160" s="46" t="s">
        <v>18</v>
      </c>
    </row>
    <row r="1161" spans="1:5" s="21" customFormat="1" hidden="1" x14ac:dyDescent="0.25">
      <c r="A1161" s="46">
        <v>2017</v>
      </c>
      <c r="B1161" s="46">
        <v>4</v>
      </c>
      <c r="C1161" s="48" t="s">
        <v>76</v>
      </c>
      <c r="D1161" s="40">
        <v>20157</v>
      </c>
      <c r="E1161" s="46" t="s">
        <v>34</v>
      </c>
    </row>
    <row r="1162" spans="1:5" s="21" customFormat="1" hidden="1" x14ac:dyDescent="0.25">
      <c r="A1162" s="46">
        <v>2017</v>
      </c>
      <c r="B1162" s="46">
        <v>4</v>
      </c>
      <c r="C1162" s="48" t="s">
        <v>76</v>
      </c>
      <c r="D1162" s="40">
        <v>4</v>
      </c>
      <c r="E1162" s="46" t="s">
        <v>35</v>
      </c>
    </row>
    <row r="1163" spans="1:5" s="21" customFormat="1" hidden="1" x14ac:dyDescent="0.25">
      <c r="A1163" s="46">
        <v>2017</v>
      </c>
      <c r="B1163" s="46">
        <v>4</v>
      </c>
      <c r="C1163" s="48" t="s">
        <v>84</v>
      </c>
      <c r="D1163" s="40">
        <v>9762</v>
      </c>
      <c r="E1163" s="46" t="s">
        <v>18</v>
      </c>
    </row>
    <row r="1164" spans="1:5" s="21" customFormat="1" hidden="1" x14ac:dyDescent="0.25">
      <c r="A1164" s="46">
        <v>2017</v>
      </c>
      <c r="B1164" s="46">
        <v>4</v>
      </c>
      <c r="C1164" s="48" t="s">
        <v>84</v>
      </c>
      <c r="D1164" s="40">
        <v>9646</v>
      </c>
      <c r="E1164" s="46" t="s">
        <v>34</v>
      </c>
    </row>
    <row r="1165" spans="1:5" s="21" customFormat="1" hidden="1" x14ac:dyDescent="0.25">
      <c r="A1165" s="46">
        <v>2017</v>
      </c>
      <c r="B1165" s="46">
        <v>4</v>
      </c>
      <c r="C1165" s="48" t="s">
        <v>84</v>
      </c>
      <c r="D1165" s="40">
        <v>116</v>
      </c>
      <c r="E1165" s="46" t="s">
        <v>35</v>
      </c>
    </row>
    <row r="1166" spans="1:5" s="21" customFormat="1" hidden="1" x14ac:dyDescent="0.25">
      <c r="A1166" s="46">
        <v>2017</v>
      </c>
      <c r="B1166" s="46">
        <v>5</v>
      </c>
      <c r="C1166" s="48" t="s">
        <v>16</v>
      </c>
      <c r="D1166" s="40">
        <v>264065</v>
      </c>
      <c r="E1166" s="46" t="s">
        <v>18</v>
      </c>
    </row>
    <row r="1167" spans="1:5" s="21" customFormat="1" hidden="1" x14ac:dyDescent="0.25">
      <c r="A1167" s="46">
        <v>2017</v>
      </c>
      <c r="B1167" s="46">
        <v>5</v>
      </c>
      <c r="C1167" s="48" t="s">
        <v>16</v>
      </c>
      <c r="D1167" s="40">
        <v>249402</v>
      </c>
      <c r="E1167" s="46" t="s">
        <v>34</v>
      </c>
    </row>
    <row r="1168" spans="1:5" s="21" customFormat="1" hidden="1" x14ac:dyDescent="0.25">
      <c r="A1168" s="46">
        <v>2017</v>
      </c>
      <c r="B1168" s="46">
        <v>5</v>
      </c>
      <c r="C1168" s="48" t="s">
        <v>16</v>
      </c>
      <c r="D1168" s="40">
        <v>14663</v>
      </c>
      <c r="E1168" s="46" t="s">
        <v>35</v>
      </c>
    </row>
    <row r="1169" spans="1:5" s="21" customFormat="1" hidden="1" x14ac:dyDescent="0.25">
      <c r="A1169" s="46">
        <v>2017</v>
      </c>
      <c r="B1169" s="46">
        <v>5</v>
      </c>
      <c r="C1169" s="48" t="s">
        <v>67</v>
      </c>
      <c r="D1169" s="40">
        <v>284551</v>
      </c>
      <c r="E1169" s="46" t="s">
        <v>18</v>
      </c>
    </row>
    <row r="1170" spans="1:5" s="21" customFormat="1" hidden="1" x14ac:dyDescent="0.25">
      <c r="A1170" s="46">
        <v>2017</v>
      </c>
      <c r="B1170" s="46">
        <v>5</v>
      </c>
      <c r="C1170" s="48" t="s">
        <v>67</v>
      </c>
      <c r="D1170" s="40">
        <v>269884</v>
      </c>
      <c r="E1170" s="46" t="s">
        <v>34</v>
      </c>
    </row>
    <row r="1171" spans="1:5" s="21" customFormat="1" hidden="1" x14ac:dyDescent="0.25">
      <c r="A1171" s="46">
        <v>2017</v>
      </c>
      <c r="B1171" s="46">
        <v>5</v>
      </c>
      <c r="C1171" s="48" t="s">
        <v>67</v>
      </c>
      <c r="D1171" s="40">
        <v>14667</v>
      </c>
      <c r="E1171" s="46" t="s">
        <v>35</v>
      </c>
    </row>
    <row r="1172" spans="1:5" s="21" customFormat="1" hidden="1" x14ac:dyDescent="0.25">
      <c r="A1172" s="46">
        <v>2017</v>
      </c>
      <c r="B1172" s="46">
        <v>5</v>
      </c>
      <c r="C1172" s="48" t="s">
        <v>80</v>
      </c>
      <c r="D1172" s="40">
        <v>55024</v>
      </c>
      <c r="E1172" s="46" t="s">
        <v>18</v>
      </c>
    </row>
    <row r="1173" spans="1:5" s="21" customFormat="1" hidden="1" x14ac:dyDescent="0.25">
      <c r="A1173" s="46">
        <v>2017</v>
      </c>
      <c r="B1173" s="46">
        <v>5</v>
      </c>
      <c r="C1173" s="48" t="s">
        <v>80</v>
      </c>
      <c r="D1173" s="40">
        <v>55024</v>
      </c>
      <c r="E1173" s="46" t="s">
        <v>34</v>
      </c>
    </row>
    <row r="1174" spans="1:5" s="21" customFormat="1" hidden="1" x14ac:dyDescent="0.25">
      <c r="A1174" s="46">
        <v>2017</v>
      </c>
      <c r="B1174" s="46">
        <v>5</v>
      </c>
      <c r="C1174" s="48" t="s">
        <v>80</v>
      </c>
      <c r="D1174" s="40">
        <v>0</v>
      </c>
      <c r="E1174" s="46" t="s">
        <v>35</v>
      </c>
    </row>
    <row r="1175" spans="1:5" s="21" customFormat="1" hidden="1" x14ac:dyDescent="0.25">
      <c r="A1175" s="46">
        <v>2017</v>
      </c>
      <c r="B1175" s="46">
        <v>5</v>
      </c>
      <c r="C1175" s="48" t="s">
        <v>57</v>
      </c>
      <c r="D1175" s="40">
        <v>22959</v>
      </c>
      <c r="E1175" s="46" t="s">
        <v>18</v>
      </c>
    </row>
    <row r="1176" spans="1:5" s="21" customFormat="1" hidden="1" x14ac:dyDescent="0.25">
      <c r="A1176" s="46">
        <v>2017</v>
      </c>
      <c r="B1176" s="46">
        <v>5</v>
      </c>
      <c r="C1176" s="48" t="s">
        <v>57</v>
      </c>
      <c r="D1176" s="40">
        <v>22912</v>
      </c>
      <c r="E1176" s="46" t="s">
        <v>34</v>
      </c>
    </row>
    <row r="1177" spans="1:5" s="21" customFormat="1" hidden="1" x14ac:dyDescent="0.25">
      <c r="A1177" s="46">
        <v>2017</v>
      </c>
      <c r="B1177" s="46">
        <v>5</v>
      </c>
      <c r="C1177" s="48" t="s">
        <v>57</v>
      </c>
      <c r="D1177" s="40">
        <v>47</v>
      </c>
      <c r="E1177" s="46" t="s">
        <v>35</v>
      </c>
    </row>
    <row r="1178" spans="1:5" s="21" customFormat="1" hidden="1" x14ac:dyDescent="0.25">
      <c r="A1178" s="46">
        <v>2017</v>
      </c>
      <c r="B1178" s="46">
        <v>5</v>
      </c>
      <c r="C1178" s="48" t="s">
        <v>68</v>
      </c>
      <c r="D1178" s="40">
        <v>77983</v>
      </c>
      <c r="E1178" s="46" t="s">
        <v>18</v>
      </c>
    </row>
    <row r="1179" spans="1:5" s="21" customFormat="1" hidden="1" x14ac:dyDescent="0.25">
      <c r="A1179" s="46">
        <v>2017</v>
      </c>
      <c r="B1179" s="46">
        <v>5</v>
      </c>
      <c r="C1179" s="48" t="s">
        <v>68</v>
      </c>
      <c r="D1179" s="40">
        <v>77936</v>
      </c>
      <c r="E1179" s="46" t="s">
        <v>34</v>
      </c>
    </row>
    <row r="1180" spans="1:5" s="21" customFormat="1" hidden="1" x14ac:dyDescent="0.25">
      <c r="A1180" s="46">
        <v>2017</v>
      </c>
      <c r="B1180" s="46">
        <v>5</v>
      </c>
      <c r="C1180" s="48" t="s">
        <v>68</v>
      </c>
      <c r="D1180" s="40">
        <v>47</v>
      </c>
      <c r="E1180" s="46" t="s">
        <v>35</v>
      </c>
    </row>
    <row r="1181" spans="1:5" s="21" customFormat="1" hidden="1" x14ac:dyDescent="0.25">
      <c r="A1181" s="46">
        <v>2017</v>
      </c>
      <c r="B1181" s="46">
        <v>5</v>
      </c>
      <c r="C1181" s="42" t="s">
        <v>13</v>
      </c>
      <c r="D1181" s="40">
        <v>10827</v>
      </c>
      <c r="E1181" s="46" t="s">
        <v>18</v>
      </c>
    </row>
    <row r="1182" spans="1:5" s="21" customFormat="1" hidden="1" x14ac:dyDescent="0.25">
      <c r="A1182" s="46">
        <v>2017</v>
      </c>
      <c r="B1182" s="46">
        <v>5</v>
      </c>
      <c r="C1182" s="42" t="s">
        <v>13</v>
      </c>
      <c r="D1182" s="44">
        <v>7954</v>
      </c>
      <c r="E1182" s="46" t="s">
        <v>34</v>
      </c>
    </row>
    <row r="1183" spans="1:5" s="21" customFormat="1" hidden="1" x14ac:dyDescent="0.25">
      <c r="A1183" s="46">
        <v>2017</v>
      </c>
      <c r="B1183" s="46">
        <v>5</v>
      </c>
      <c r="C1183" s="42" t="s">
        <v>13</v>
      </c>
      <c r="D1183" s="40">
        <v>2873</v>
      </c>
      <c r="E1183" s="46" t="s">
        <v>35</v>
      </c>
    </row>
    <row r="1184" spans="1:5" s="21" customFormat="1" hidden="1" x14ac:dyDescent="0.25">
      <c r="A1184" s="46">
        <v>2017</v>
      </c>
      <c r="B1184" s="46">
        <v>5</v>
      </c>
      <c r="C1184" s="55" t="s">
        <v>83</v>
      </c>
      <c r="D1184" s="40">
        <v>1390</v>
      </c>
      <c r="E1184" s="46" t="s">
        <v>18</v>
      </c>
    </row>
    <row r="1185" spans="1:5" s="21" customFormat="1" hidden="1" x14ac:dyDescent="0.25">
      <c r="A1185" s="46">
        <v>2017</v>
      </c>
      <c r="B1185" s="46">
        <v>5</v>
      </c>
      <c r="C1185" s="55" t="s">
        <v>83</v>
      </c>
      <c r="D1185" s="44">
        <v>434</v>
      </c>
      <c r="E1185" s="46" t="s">
        <v>34</v>
      </c>
    </row>
    <row r="1186" spans="1:5" s="21" customFormat="1" hidden="1" x14ac:dyDescent="0.25">
      <c r="A1186" s="46">
        <v>2017</v>
      </c>
      <c r="B1186" s="46">
        <v>5</v>
      </c>
      <c r="C1186" s="55" t="s">
        <v>83</v>
      </c>
      <c r="D1186" s="40">
        <v>956</v>
      </c>
      <c r="E1186" s="46" t="s">
        <v>35</v>
      </c>
    </row>
    <row r="1187" spans="1:5" s="21" customFormat="1" hidden="1" x14ac:dyDescent="0.25">
      <c r="A1187" s="46">
        <v>2017</v>
      </c>
      <c r="B1187" s="46">
        <v>5</v>
      </c>
      <c r="C1187" s="48" t="s">
        <v>36</v>
      </c>
      <c r="D1187" s="40">
        <v>3131</v>
      </c>
      <c r="E1187" s="46" t="s">
        <v>18</v>
      </c>
    </row>
    <row r="1188" spans="1:5" s="21" customFormat="1" hidden="1" x14ac:dyDescent="0.25">
      <c r="A1188" s="46">
        <v>2017</v>
      </c>
      <c r="B1188" s="46">
        <v>5</v>
      </c>
      <c r="C1188" s="48" t="s">
        <v>36</v>
      </c>
      <c r="D1188" s="40">
        <v>2642</v>
      </c>
      <c r="E1188" s="46" t="s">
        <v>34</v>
      </c>
    </row>
    <row r="1189" spans="1:5" s="21" customFormat="1" hidden="1" x14ac:dyDescent="0.25">
      <c r="A1189" s="46">
        <v>2017</v>
      </c>
      <c r="B1189" s="46">
        <v>5</v>
      </c>
      <c r="C1189" s="48" t="s">
        <v>36</v>
      </c>
      <c r="D1189" s="40">
        <v>489</v>
      </c>
      <c r="E1189" s="46" t="s">
        <v>35</v>
      </c>
    </row>
    <row r="1190" spans="1:5" s="21" customFormat="1" hidden="1" x14ac:dyDescent="0.25">
      <c r="A1190" s="46">
        <v>2017</v>
      </c>
      <c r="B1190" s="46">
        <v>5</v>
      </c>
      <c r="C1190" s="48" t="s">
        <v>4</v>
      </c>
      <c r="D1190" s="40">
        <v>8509</v>
      </c>
      <c r="E1190" s="46" t="s">
        <v>18</v>
      </c>
    </row>
    <row r="1191" spans="1:5" s="21" customFormat="1" hidden="1" x14ac:dyDescent="0.25">
      <c r="A1191" s="46">
        <v>2017</v>
      </c>
      <c r="B1191" s="46">
        <v>5</v>
      </c>
      <c r="C1191" s="48" t="s">
        <v>4</v>
      </c>
      <c r="D1191" s="40">
        <v>8335</v>
      </c>
      <c r="E1191" s="46" t="s">
        <v>34</v>
      </c>
    </row>
    <row r="1192" spans="1:5" s="21" customFormat="1" hidden="1" x14ac:dyDescent="0.25">
      <c r="A1192" s="46">
        <v>2017</v>
      </c>
      <c r="B1192" s="46">
        <v>5</v>
      </c>
      <c r="C1192" s="48" t="s">
        <v>4</v>
      </c>
      <c r="D1192" s="40">
        <v>174</v>
      </c>
      <c r="E1192" s="46" t="s">
        <v>35</v>
      </c>
    </row>
    <row r="1193" spans="1:5" s="21" customFormat="1" hidden="1" x14ac:dyDescent="0.25">
      <c r="A1193" s="46">
        <v>2017</v>
      </c>
      <c r="B1193" s="46">
        <v>5</v>
      </c>
      <c r="C1193" s="48" t="s">
        <v>66</v>
      </c>
      <c r="D1193" s="40">
        <v>6126</v>
      </c>
      <c r="E1193" s="46" t="s">
        <v>18</v>
      </c>
    </row>
    <row r="1194" spans="1:5" s="21" customFormat="1" hidden="1" x14ac:dyDescent="0.25">
      <c r="A1194" s="46">
        <v>2017</v>
      </c>
      <c r="B1194" s="46">
        <v>5</v>
      </c>
      <c r="C1194" s="48" t="s">
        <v>66</v>
      </c>
      <c r="D1194" s="40">
        <v>6100</v>
      </c>
      <c r="E1194" s="46" t="s">
        <v>34</v>
      </c>
    </row>
    <row r="1195" spans="1:5" s="21" customFormat="1" hidden="1" x14ac:dyDescent="0.25">
      <c r="A1195" s="46">
        <v>2017</v>
      </c>
      <c r="B1195" s="46">
        <v>5</v>
      </c>
      <c r="C1195" s="48" t="s">
        <v>66</v>
      </c>
      <c r="D1195" s="40">
        <v>26</v>
      </c>
      <c r="E1195" s="46" t="s">
        <v>35</v>
      </c>
    </row>
    <row r="1196" spans="1:5" s="21" customFormat="1" hidden="1" x14ac:dyDescent="0.25">
      <c r="A1196" s="46">
        <v>2017</v>
      </c>
      <c r="B1196" s="46">
        <v>5</v>
      </c>
      <c r="C1196" s="48" t="s">
        <v>76</v>
      </c>
      <c r="D1196" s="40">
        <v>20486</v>
      </c>
      <c r="E1196" s="46" t="s">
        <v>18</v>
      </c>
    </row>
    <row r="1197" spans="1:5" s="21" customFormat="1" hidden="1" x14ac:dyDescent="0.25">
      <c r="A1197" s="46">
        <v>2017</v>
      </c>
      <c r="B1197" s="46">
        <v>5</v>
      </c>
      <c r="C1197" s="48" t="s">
        <v>76</v>
      </c>
      <c r="D1197" s="40">
        <v>20482</v>
      </c>
      <c r="E1197" s="46" t="s">
        <v>34</v>
      </c>
    </row>
    <row r="1198" spans="1:5" s="21" customFormat="1" hidden="1" x14ac:dyDescent="0.25">
      <c r="A1198" s="46">
        <v>2017</v>
      </c>
      <c r="B1198" s="46">
        <v>5</v>
      </c>
      <c r="C1198" s="48" t="s">
        <v>76</v>
      </c>
      <c r="D1198" s="40">
        <v>4</v>
      </c>
      <c r="E1198" s="46" t="s">
        <v>35</v>
      </c>
    </row>
    <row r="1199" spans="1:5" s="21" customFormat="1" hidden="1" x14ac:dyDescent="0.25">
      <c r="A1199" s="46">
        <v>2017</v>
      </c>
      <c r="B1199" s="46">
        <v>5</v>
      </c>
      <c r="C1199" s="48" t="s">
        <v>84</v>
      </c>
      <c r="D1199" s="40">
        <v>16026</v>
      </c>
      <c r="E1199" s="46" t="s">
        <v>18</v>
      </c>
    </row>
    <row r="1200" spans="1:5" s="21" customFormat="1" hidden="1" x14ac:dyDescent="0.25">
      <c r="A1200" s="46">
        <v>2017</v>
      </c>
      <c r="B1200" s="46">
        <v>5</v>
      </c>
      <c r="C1200" s="48" t="s">
        <v>84</v>
      </c>
      <c r="D1200" s="40">
        <v>15776</v>
      </c>
      <c r="E1200" s="46" t="s">
        <v>34</v>
      </c>
    </row>
    <row r="1201" spans="1:5" s="21" customFormat="1" hidden="1" x14ac:dyDescent="0.25">
      <c r="A1201" s="46">
        <v>2017</v>
      </c>
      <c r="B1201" s="46">
        <v>5</v>
      </c>
      <c r="C1201" s="48" t="s">
        <v>84</v>
      </c>
      <c r="D1201" s="40">
        <v>250</v>
      </c>
      <c r="E1201" s="46" t="s">
        <v>35</v>
      </c>
    </row>
    <row r="1202" spans="1:5" s="21" customFormat="1" hidden="1" x14ac:dyDescent="0.25">
      <c r="A1202" s="46">
        <v>2017</v>
      </c>
      <c r="B1202" s="46">
        <v>6</v>
      </c>
      <c r="C1202" s="48" t="s">
        <v>16</v>
      </c>
      <c r="D1202" s="40">
        <v>258899</v>
      </c>
      <c r="E1202" s="46" t="s">
        <v>18</v>
      </c>
    </row>
    <row r="1203" spans="1:5" s="21" customFormat="1" hidden="1" x14ac:dyDescent="0.25">
      <c r="A1203" s="46">
        <v>2017</v>
      </c>
      <c r="B1203" s="46">
        <v>6</v>
      </c>
      <c r="C1203" s="48" t="s">
        <v>16</v>
      </c>
      <c r="D1203" s="40">
        <v>241251</v>
      </c>
      <c r="E1203" s="46" t="s">
        <v>34</v>
      </c>
    </row>
    <row r="1204" spans="1:5" s="21" customFormat="1" hidden="1" x14ac:dyDescent="0.25">
      <c r="A1204" s="46">
        <v>2017</v>
      </c>
      <c r="B1204" s="46">
        <v>6</v>
      </c>
      <c r="C1204" s="48" t="s">
        <v>16</v>
      </c>
      <c r="D1204" s="40">
        <v>17648</v>
      </c>
      <c r="E1204" s="46" t="s">
        <v>35</v>
      </c>
    </row>
    <row r="1205" spans="1:5" s="21" customFormat="1" hidden="1" x14ac:dyDescent="0.25">
      <c r="A1205" s="46">
        <v>2017</v>
      </c>
      <c r="B1205" s="46">
        <v>6</v>
      </c>
      <c r="C1205" s="48" t="s">
        <v>67</v>
      </c>
      <c r="D1205" s="40">
        <v>279441</v>
      </c>
      <c r="E1205" s="46" t="s">
        <v>18</v>
      </c>
    </row>
    <row r="1206" spans="1:5" s="21" customFormat="1" hidden="1" x14ac:dyDescent="0.25">
      <c r="A1206" s="46">
        <v>2017</v>
      </c>
      <c r="B1206" s="46">
        <v>6</v>
      </c>
      <c r="C1206" s="48" t="s">
        <v>67</v>
      </c>
      <c r="D1206" s="40">
        <v>261784</v>
      </c>
      <c r="E1206" s="46" t="s">
        <v>34</v>
      </c>
    </row>
    <row r="1207" spans="1:5" s="21" customFormat="1" hidden="1" x14ac:dyDescent="0.25">
      <c r="A1207" s="46">
        <v>2017</v>
      </c>
      <c r="B1207" s="46">
        <v>6</v>
      </c>
      <c r="C1207" s="48" t="s">
        <v>67</v>
      </c>
      <c r="D1207" s="40">
        <v>17657</v>
      </c>
      <c r="E1207" s="46" t="s">
        <v>35</v>
      </c>
    </row>
    <row r="1208" spans="1:5" s="21" customFormat="1" hidden="1" x14ac:dyDescent="0.25">
      <c r="A1208" s="46">
        <v>2017</v>
      </c>
      <c r="B1208" s="46">
        <v>6</v>
      </c>
      <c r="C1208" s="48" t="s">
        <v>80</v>
      </c>
      <c r="D1208" s="40">
        <v>53981</v>
      </c>
      <c r="E1208" s="46" t="s">
        <v>18</v>
      </c>
    </row>
    <row r="1209" spans="1:5" s="21" customFormat="1" hidden="1" x14ac:dyDescent="0.25">
      <c r="A1209" s="46">
        <v>2017</v>
      </c>
      <c r="B1209" s="46">
        <v>6</v>
      </c>
      <c r="C1209" s="48" t="s">
        <v>80</v>
      </c>
      <c r="D1209" s="40">
        <v>53981</v>
      </c>
      <c r="E1209" s="46" t="s">
        <v>34</v>
      </c>
    </row>
    <row r="1210" spans="1:5" s="21" customFormat="1" hidden="1" x14ac:dyDescent="0.25">
      <c r="A1210" s="46">
        <v>2017</v>
      </c>
      <c r="B1210" s="46">
        <v>6</v>
      </c>
      <c r="C1210" s="48" t="s">
        <v>80</v>
      </c>
      <c r="D1210" s="40">
        <v>0</v>
      </c>
      <c r="E1210" s="46" t="s">
        <v>35</v>
      </c>
    </row>
    <row r="1211" spans="1:5" s="21" customFormat="1" hidden="1" x14ac:dyDescent="0.25">
      <c r="A1211" s="46">
        <v>2017</v>
      </c>
      <c r="B1211" s="46">
        <v>6</v>
      </c>
      <c r="C1211" s="48" t="s">
        <v>57</v>
      </c>
      <c r="D1211" s="40">
        <v>24882</v>
      </c>
      <c r="E1211" s="46" t="s">
        <v>18</v>
      </c>
    </row>
    <row r="1212" spans="1:5" s="21" customFormat="1" hidden="1" x14ac:dyDescent="0.25">
      <c r="A1212" s="46">
        <v>2017</v>
      </c>
      <c r="B1212" s="46">
        <v>6</v>
      </c>
      <c r="C1212" s="48" t="s">
        <v>57</v>
      </c>
      <c r="D1212" s="40">
        <v>24812</v>
      </c>
      <c r="E1212" s="46" t="s">
        <v>34</v>
      </c>
    </row>
    <row r="1213" spans="1:5" s="21" customFormat="1" hidden="1" x14ac:dyDescent="0.25">
      <c r="A1213" s="46">
        <v>2017</v>
      </c>
      <c r="B1213" s="46">
        <v>6</v>
      </c>
      <c r="C1213" s="48" t="s">
        <v>57</v>
      </c>
      <c r="D1213" s="40">
        <v>70</v>
      </c>
      <c r="E1213" s="46" t="s">
        <v>35</v>
      </c>
    </row>
    <row r="1214" spans="1:5" s="21" customFormat="1" hidden="1" x14ac:dyDescent="0.25">
      <c r="A1214" s="46">
        <v>2017</v>
      </c>
      <c r="B1214" s="46">
        <v>6</v>
      </c>
      <c r="C1214" s="42" t="s">
        <v>13</v>
      </c>
      <c r="D1214" s="40">
        <v>10741</v>
      </c>
      <c r="E1214" s="46" t="s">
        <v>18</v>
      </c>
    </row>
    <row r="1215" spans="1:5" s="21" customFormat="1" hidden="1" x14ac:dyDescent="0.25">
      <c r="A1215" s="46">
        <v>2017</v>
      </c>
      <c r="B1215" s="46">
        <v>6</v>
      </c>
      <c r="C1215" s="42" t="s">
        <v>13</v>
      </c>
      <c r="D1215" s="44">
        <v>7462</v>
      </c>
      <c r="E1215" s="46" t="s">
        <v>34</v>
      </c>
    </row>
    <row r="1216" spans="1:5" s="21" customFormat="1" hidden="1" x14ac:dyDescent="0.25">
      <c r="A1216" s="46">
        <v>2017</v>
      </c>
      <c r="B1216" s="46">
        <v>6</v>
      </c>
      <c r="C1216" s="42" t="s">
        <v>13</v>
      </c>
      <c r="D1216" s="40">
        <v>3279</v>
      </c>
      <c r="E1216" s="46" t="s">
        <v>35</v>
      </c>
    </row>
    <row r="1217" spans="1:5" s="21" customFormat="1" hidden="1" x14ac:dyDescent="0.25">
      <c r="A1217" s="46">
        <v>2017</v>
      </c>
      <c r="B1217" s="46">
        <v>6</v>
      </c>
      <c r="C1217" s="55" t="s">
        <v>83</v>
      </c>
      <c r="D1217" s="40">
        <v>1229</v>
      </c>
      <c r="E1217" s="46" t="s">
        <v>18</v>
      </c>
    </row>
    <row r="1218" spans="1:5" s="21" customFormat="1" hidden="1" x14ac:dyDescent="0.25">
      <c r="A1218" s="46">
        <v>2017</v>
      </c>
      <c r="B1218" s="46">
        <v>6</v>
      </c>
      <c r="C1218" s="55" t="s">
        <v>83</v>
      </c>
      <c r="D1218" s="44">
        <v>399</v>
      </c>
      <c r="E1218" s="46" t="s">
        <v>34</v>
      </c>
    </row>
    <row r="1219" spans="1:5" s="21" customFormat="1" hidden="1" x14ac:dyDescent="0.25">
      <c r="A1219" s="46">
        <v>2017</v>
      </c>
      <c r="B1219" s="46">
        <v>6</v>
      </c>
      <c r="C1219" s="55" t="s">
        <v>83</v>
      </c>
      <c r="D1219" s="40">
        <v>830</v>
      </c>
      <c r="E1219" s="46" t="s">
        <v>35</v>
      </c>
    </row>
    <row r="1220" spans="1:5" s="21" customFormat="1" hidden="1" x14ac:dyDescent="0.25">
      <c r="A1220" s="46">
        <v>2017</v>
      </c>
      <c r="B1220" s="46">
        <v>6</v>
      </c>
      <c r="C1220" s="48" t="s">
        <v>36</v>
      </c>
      <c r="D1220" s="40">
        <v>3432</v>
      </c>
      <c r="E1220" s="46" t="s">
        <v>18</v>
      </c>
    </row>
    <row r="1221" spans="1:5" s="21" customFormat="1" hidden="1" x14ac:dyDescent="0.25">
      <c r="A1221" s="46">
        <v>2017</v>
      </c>
      <c r="B1221" s="46">
        <v>6</v>
      </c>
      <c r="C1221" s="48" t="s">
        <v>36</v>
      </c>
      <c r="D1221" s="40">
        <v>2799</v>
      </c>
      <c r="E1221" s="46" t="s">
        <v>34</v>
      </c>
    </row>
    <row r="1222" spans="1:5" s="21" customFormat="1" hidden="1" x14ac:dyDescent="0.25">
      <c r="A1222" s="46">
        <v>2017</v>
      </c>
      <c r="B1222" s="46">
        <v>6</v>
      </c>
      <c r="C1222" s="48" t="s">
        <v>36</v>
      </c>
      <c r="D1222" s="40">
        <v>633</v>
      </c>
      <c r="E1222" s="46" t="s">
        <v>35</v>
      </c>
    </row>
    <row r="1223" spans="1:5" s="21" customFormat="1" hidden="1" x14ac:dyDescent="0.25">
      <c r="A1223" s="46">
        <v>2017</v>
      </c>
      <c r="B1223" s="46">
        <v>6</v>
      </c>
      <c r="C1223" s="48" t="s">
        <v>4</v>
      </c>
      <c r="D1223" s="40">
        <v>10077</v>
      </c>
      <c r="E1223" s="46" t="s">
        <v>18</v>
      </c>
    </row>
    <row r="1224" spans="1:5" s="21" customFormat="1" hidden="1" x14ac:dyDescent="0.25">
      <c r="A1224" s="46">
        <v>2017</v>
      </c>
      <c r="B1224" s="46">
        <v>6</v>
      </c>
      <c r="C1224" s="48" t="s">
        <v>4</v>
      </c>
      <c r="D1224" s="40">
        <v>9741</v>
      </c>
      <c r="E1224" s="46" t="s">
        <v>34</v>
      </c>
    </row>
    <row r="1225" spans="1:5" s="21" customFormat="1" hidden="1" x14ac:dyDescent="0.25">
      <c r="A1225" s="46">
        <v>2017</v>
      </c>
      <c r="B1225" s="46">
        <v>6</v>
      </c>
      <c r="C1225" s="48" t="s">
        <v>4</v>
      </c>
      <c r="D1225" s="40">
        <v>336</v>
      </c>
      <c r="E1225" s="46" t="s">
        <v>35</v>
      </c>
    </row>
    <row r="1226" spans="1:5" s="21" customFormat="1" hidden="1" x14ac:dyDescent="0.25">
      <c r="A1226" s="46">
        <v>2017</v>
      </c>
      <c r="B1226" s="46">
        <v>6</v>
      </c>
      <c r="C1226" s="48" t="s">
        <v>66</v>
      </c>
      <c r="D1226" s="40">
        <v>6370</v>
      </c>
      <c r="E1226" s="46" t="s">
        <v>18</v>
      </c>
    </row>
    <row r="1227" spans="1:5" s="21" customFormat="1" hidden="1" x14ac:dyDescent="0.25">
      <c r="A1227" s="46">
        <v>2017</v>
      </c>
      <c r="B1227" s="46">
        <v>6</v>
      </c>
      <c r="C1227" s="48" t="s">
        <v>66</v>
      </c>
      <c r="D1227" s="40">
        <v>6312</v>
      </c>
      <c r="E1227" s="46" t="s">
        <v>34</v>
      </c>
    </row>
    <row r="1228" spans="1:5" s="21" customFormat="1" hidden="1" x14ac:dyDescent="0.25">
      <c r="A1228" s="46">
        <v>2017</v>
      </c>
      <c r="B1228" s="46">
        <v>6</v>
      </c>
      <c r="C1228" s="48" t="s">
        <v>66</v>
      </c>
      <c r="D1228" s="40">
        <v>58</v>
      </c>
      <c r="E1228" s="46" t="s">
        <v>35</v>
      </c>
    </row>
    <row r="1229" spans="1:5" s="21" customFormat="1" hidden="1" x14ac:dyDescent="0.25">
      <c r="A1229" s="46">
        <v>2017</v>
      </c>
      <c r="B1229" s="46">
        <v>6</v>
      </c>
      <c r="C1229" s="48" t="s">
        <v>68</v>
      </c>
      <c r="D1229" s="40">
        <v>78863</v>
      </c>
      <c r="E1229" s="46" t="s">
        <v>18</v>
      </c>
    </row>
    <row r="1230" spans="1:5" s="21" customFormat="1" hidden="1" x14ac:dyDescent="0.25">
      <c r="A1230" s="46">
        <v>2017</v>
      </c>
      <c r="B1230" s="46">
        <v>6</v>
      </c>
      <c r="C1230" s="48" t="s">
        <v>68</v>
      </c>
      <c r="D1230" s="40">
        <v>78793</v>
      </c>
      <c r="E1230" s="46" t="s">
        <v>34</v>
      </c>
    </row>
    <row r="1231" spans="1:5" s="21" customFormat="1" hidden="1" x14ac:dyDescent="0.25">
      <c r="A1231" s="46">
        <v>2017</v>
      </c>
      <c r="B1231" s="46">
        <v>6</v>
      </c>
      <c r="C1231" s="48" t="s">
        <v>68</v>
      </c>
      <c r="D1231" s="40">
        <v>70</v>
      </c>
      <c r="E1231" s="46" t="s">
        <v>35</v>
      </c>
    </row>
    <row r="1232" spans="1:5" s="21" customFormat="1" hidden="1" x14ac:dyDescent="0.25">
      <c r="A1232" s="46">
        <v>2017</v>
      </c>
      <c r="B1232" s="46">
        <v>6</v>
      </c>
      <c r="C1232" s="48" t="s">
        <v>76</v>
      </c>
      <c r="D1232" s="40">
        <v>20542</v>
      </c>
      <c r="E1232" s="46" t="s">
        <v>18</v>
      </c>
    </row>
    <row r="1233" spans="1:5" s="21" customFormat="1" hidden="1" x14ac:dyDescent="0.25">
      <c r="A1233" s="46">
        <v>2017</v>
      </c>
      <c r="B1233" s="46">
        <v>6</v>
      </c>
      <c r="C1233" s="48" t="s">
        <v>76</v>
      </c>
      <c r="D1233" s="40">
        <v>20533</v>
      </c>
      <c r="E1233" s="46" t="s">
        <v>34</v>
      </c>
    </row>
    <row r="1234" spans="1:5" s="21" customFormat="1" hidden="1" x14ac:dyDescent="0.25">
      <c r="A1234" s="46">
        <v>2017</v>
      </c>
      <c r="B1234" s="46">
        <v>6</v>
      </c>
      <c r="C1234" s="48" t="s">
        <v>76</v>
      </c>
      <c r="D1234" s="40">
        <v>9</v>
      </c>
      <c r="E1234" s="46" t="s">
        <v>35</v>
      </c>
    </row>
    <row r="1235" spans="1:5" s="21" customFormat="1" hidden="1" x14ac:dyDescent="0.25">
      <c r="A1235" s="46">
        <v>2017</v>
      </c>
      <c r="B1235" s="46">
        <v>6</v>
      </c>
      <c r="C1235" s="48" t="s">
        <v>84</v>
      </c>
      <c r="D1235" s="40">
        <v>12326</v>
      </c>
      <c r="E1235" s="46" t="s">
        <v>18</v>
      </c>
    </row>
    <row r="1236" spans="1:5" s="21" customFormat="1" hidden="1" x14ac:dyDescent="0.25">
      <c r="A1236" s="46">
        <v>2017</v>
      </c>
      <c r="B1236" s="46">
        <v>6</v>
      </c>
      <c r="C1236" s="48" t="s">
        <v>84</v>
      </c>
      <c r="D1236" s="40">
        <v>12095</v>
      </c>
      <c r="E1236" s="46" t="s">
        <v>34</v>
      </c>
    </row>
    <row r="1237" spans="1:5" s="21" customFormat="1" hidden="1" x14ac:dyDescent="0.25">
      <c r="A1237" s="46">
        <v>2017</v>
      </c>
      <c r="B1237" s="46">
        <v>6</v>
      </c>
      <c r="C1237" s="48" t="s">
        <v>84</v>
      </c>
      <c r="D1237" s="40">
        <v>231</v>
      </c>
      <c r="E1237" s="46" t="s">
        <v>35</v>
      </c>
    </row>
    <row r="1238" spans="1:5" s="21" customFormat="1" hidden="1" x14ac:dyDescent="0.25">
      <c r="A1238" s="46">
        <v>2017</v>
      </c>
      <c r="B1238" s="46">
        <v>7</v>
      </c>
      <c r="C1238" s="42" t="s">
        <v>13</v>
      </c>
      <c r="D1238" s="40">
        <v>10203</v>
      </c>
      <c r="E1238" s="46" t="s">
        <v>18</v>
      </c>
    </row>
    <row r="1239" spans="1:5" s="21" customFormat="1" hidden="1" x14ac:dyDescent="0.25">
      <c r="A1239" s="46">
        <v>2017</v>
      </c>
      <c r="B1239" s="46">
        <v>7</v>
      </c>
      <c r="C1239" s="42" t="s">
        <v>13</v>
      </c>
      <c r="D1239" s="44">
        <v>6872</v>
      </c>
      <c r="E1239" s="46" t="s">
        <v>34</v>
      </c>
    </row>
    <row r="1240" spans="1:5" s="21" customFormat="1" hidden="1" x14ac:dyDescent="0.25">
      <c r="A1240" s="46">
        <v>2017</v>
      </c>
      <c r="B1240" s="46">
        <v>7</v>
      </c>
      <c r="C1240" s="42" t="s">
        <v>13</v>
      </c>
      <c r="D1240" s="40">
        <v>3331</v>
      </c>
      <c r="E1240" s="46" t="s">
        <v>35</v>
      </c>
    </row>
    <row r="1241" spans="1:5" s="21" customFormat="1" hidden="1" x14ac:dyDescent="0.25">
      <c r="A1241" s="46">
        <v>2017</v>
      </c>
      <c r="B1241" s="46">
        <v>7</v>
      </c>
      <c r="C1241" s="55" t="s">
        <v>83</v>
      </c>
      <c r="D1241" s="40">
        <v>827</v>
      </c>
      <c r="E1241" s="46" t="s">
        <v>18</v>
      </c>
    </row>
    <row r="1242" spans="1:5" s="21" customFormat="1" hidden="1" x14ac:dyDescent="0.25">
      <c r="A1242" s="46">
        <v>2017</v>
      </c>
      <c r="B1242" s="46">
        <v>7</v>
      </c>
      <c r="C1242" s="55" t="s">
        <v>83</v>
      </c>
      <c r="D1242" s="44">
        <v>511</v>
      </c>
      <c r="E1242" s="46" t="s">
        <v>34</v>
      </c>
    </row>
    <row r="1243" spans="1:5" s="21" customFormat="1" hidden="1" x14ac:dyDescent="0.25">
      <c r="A1243" s="46">
        <v>2017</v>
      </c>
      <c r="B1243" s="46">
        <v>7</v>
      </c>
      <c r="C1243" s="55" t="s">
        <v>83</v>
      </c>
      <c r="D1243" s="40">
        <v>316</v>
      </c>
      <c r="E1243" s="46" t="s">
        <v>35</v>
      </c>
    </row>
    <row r="1244" spans="1:5" s="21" customFormat="1" hidden="1" x14ac:dyDescent="0.25">
      <c r="A1244" s="46">
        <v>2017</v>
      </c>
      <c r="B1244" s="46">
        <v>7</v>
      </c>
      <c r="C1244" s="48" t="s">
        <v>36</v>
      </c>
      <c r="D1244" s="40">
        <v>2313</v>
      </c>
      <c r="E1244" s="46" t="s">
        <v>18</v>
      </c>
    </row>
    <row r="1245" spans="1:5" s="21" customFormat="1" hidden="1" x14ac:dyDescent="0.25">
      <c r="A1245" s="46">
        <v>2017</v>
      </c>
      <c r="B1245" s="46">
        <v>7</v>
      </c>
      <c r="C1245" s="48" t="s">
        <v>36</v>
      </c>
      <c r="D1245" s="40">
        <v>1723</v>
      </c>
      <c r="E1245" s="46" t="s">
        <v>34</v>
      </c>
    </row>
    <row r="1246" spans="1:5" s="21" customFormat="1" hidden="1" x14ac:dyDescent="0.25">
      <c r="A1246" s="46">
        <v>2017</v>
      </c>
      <c r="B1246" s="46">
        <v>7</v>
      </c>
      <c r="C1246" s="48" t="s">
        <v>36</v>
      </c>
      <c r="D1246" s="40">
        <v>590</v>
      </c>
      <c r="E1246" s="46" t="s">
        <v>35</v>
      </c>
    </row>
    <row r="1247" spans="1:5" s="21" customFormat="1" hidden="1" x14ac:dyDescent="0.25">
      <c r="A1247" s="46">
        <v>2017</v>
      </c>
      <c r="B1247" s="46">
        <v>7</v>
      </c>
      <c r="C1247" s="48" t="s">
        <v>4</v>
      </c>
      <c r="D1247" s="40">
        <v>6510</v>
      </c>
      <c r="E1247" s="46" t="s">
        <v>18</v>
      </c>
    </row>
    <row r="1248" spans="1:5" s="21" customFormat="1" hidden="1" x14ac:dyDescent="0.25">
      <c r="A1248" s="46">
        <v>2017</v>
      </c>
      <c r="B1248" s="46">
        <v>7</v>
      </c>
      <c r="C1248" s="48" t="s">
        <v>4</v>
      </c>
      <c r="D1248" s="40">
        <v>6071</v>
      </c>
      <c r="E1248" s="46" t="s">
        <v>34</v>
      </c>
    </row>
    <row r="1249" spans="1:5" s="21" customFormat="1" hidden="1" x14ac:dyDescent="0.25">
      <c r="A1249" s="46">
        <v>2017</v>
      </c>
      <c r="B1249" s="46">
        <v>7</v>
      </c>
      <c r="C1249" s="48" t="s">
        <v>4</v>
      </c>
      <c r="D1249" s="40">
        <v>439</v>
      </c>
      <c r="E1249" s="46" t="s">
        <v>35</v>
      </c>
    </row>
    <row r="1250" spans="1:5" s="21" customFormat="1" hidden="1" x14ac:dyDescent="0.25">
      <c r="A1250" s="46">
        <v>2017</v>
      </c>
      <c r="B1250" s="46">
        <v>7</v>
      </c>
      <c r="C1250" s="48" t="s">
        <v>66</v>
      </c>
      <c r="D1250" s="40">
        <v>3891</v>
      </c>
      <c r="E1250" s="46" t="s">
        <v>18</v>
      </c>
    </row>
    <row r="1251" spans="1:5" s="21" customFormat="1" hidden="1" x14ac:dyDescent="0.25">
      <c r="A1251" s="46">
        <v>2017</v>
      </c>
      <c r="B1251" s="46">
        <v>7</v>
      </c>
      <c r="C1251" s="48" t="s">
        <v>66</v>
      </c>
      <c r="D1251" s="40">
        <v>3840</v>
      </c>
      <c r="E1251" s="46" t="s">
        <v>34</v>
      </c>
    </row>
    <row r="1252" spans="1:5" s="21" customFormat="1" hidden="1" x14ac:dyDescent="0.25">
      <c r="A1252" s="46">
        <v>2017</v>
      </c>
      <c r="B1252" s="46">
        <v>7</v>
      </c>
      <c r="C1252" s="48" t="s">
        <v>66</v>
      </c>
      <c r="D1252" s="40">
        <v>51</v>
      </c>
      <c r="E1252" s="46" t="s">
        <v>35</v>
      </c>
    </row>
    <row r="1253" spans="1:5" s="21" customFormat="1" hidden="1" x14ac:dyDescent="0.25">
      <c r="A1253" s="46">
        <v>2017</v>
      </c>
      <c r="B1253" s="46">
        <v>7</v>
      </c>
      <c r="C1253" s="48" t="s">
        <v>76</v>
      </c>
      <c r="D1253" s="40">
        <v>20626</v>
      </c>
      <c r="E1253" s="46" t="s">
        <v>18</v>
      </c>
    </row>
    <row r="1254" spans="1:5" s="21" customFormat="1" hidden="1" x14ac:dyDescent="0.25">
      <c r="A1254" s="46">
        <v>2017</v>
      </c>
      <c r="B1254" s="46">
        <v>7</v>
      </c>
      <c r="C1254" s="48" t="s">
        <v>76</v>
      </c>
      <c r="D1254" s="40">
        <v>20605</v>
      </c>
      <c r="E1254" s="46" t="s">
        <v>34</v>
      </c>
    </row>
    <row r="1255" spans="1:5" s="21" customFormat="1" hidden="1" x14ac:dyDescent="0.25">
      <c r="A1255" s="46">
        <v>2017</v>
      </c>
      <c r="B1255" s="46">
        <v>7</v>
      </c>
      <c r="C1255" s="48" t="s">
        <v>76</v>
      </c>
      <c r="D1255" s="40">
        <v>21</v>
      </c>
      <c r="E1255" s="46" t="s">
        <v>35</v>
      </c>
    </row>
    <row r="1256" spans="1:5" s="21" customFormat="1" hidden="1" x14ac:dyDescent="0.25">
      <c r="A1256" s="46">
        <v>2017</v>
      </c>
      <c r="B1256" s="46">
        <v>7</v>
      </c>
      <c r="C1256" s="48" t="s">
        <v>16</v>
      </c>
      <c r="D1256" s="40">
        <v>253245</v>
      </c>
      <c r="E1256" s="46" t="s">
        <v>18</v>
      </c>
    </row>
    <row r="1257" spans="1:5" s="21" customFormat="1" hidden="1" x14ac:dyDescent="0.25">
      <c r="A1257" s="46">
        <v>2017</v>
      </c>
      <c r="B1257" s="46">
        <v>7</v>
      </c>
      <c r="C1257" s="48" t="s">
        <v>16</v>
      </c>
      <c r="D1257" s="40">
        <v>233333</v>
      </c>
      <c r="E1257" s="46" t="s">
        <v>34</v>
      </c>
    </row>
    <row r="1258" spans="1:5" s="21" customFormat="1" hidden="1" x14ac:dyDescent="0.25">
      <c r="A1258" s="46">
        <v>2017</v>
      </c>
      <c r="B1258" s="46">
        <v>7</v>
      </c>
      <c r="C1258" s="48" t="s">
        <v>16</v>
      </c>
      <c r="D1258" s="40">
        <v>19912</v>
      </c>
      <c r="E1258" s="46" t="s">
        <v>35</v>
      </c>
    </row>
    <row r="1259" spans="1:5" s="21" customFormat="1" hidden="1" x14ac:dyDescent="0.25">
      <c r="A1259" s="46">
        <v>2017</v>
      </c>
      <c r="B1259" s="46">
        <v>7</v>
      </c>
      <c r="C1259" s="48" t="s">
        <v>84</v>
      </c>
      <c r="D1259" s="40">
        <v>12069</v>
      </c>
      <c r="E1259" s="46" t="s">
        <v>18</v>
      </c>
    </row>
    <row r="1260" spans="1:5" s="21" customFormat="1" hidden="1" x14ac:dyDescent="0.25">
      <c r="A1260" s="46">
        <v>2017</v>
      </c>
      <c r="B1260" s="46">
        <v>7</v>
      </c>
      <c r="C1260" s="48" t="s">
        <v>84</v>
      </c>
      <c r="D1260" s="40">
        <v>11629</v>
      </c>
      <c r="E1260" s="46" t="s">
        <v>34</v>
      </c>
    </row>
    <row r="1261" spans="1:5" s="21" customFormat="1" hidden="1" x14ac:dyDescent="0.25">
      <c r="A1261" s="46">
        <v>2017</v>
      </c>
      <c r="B1261" s="46">
        <v>7</v>
      </c>
      <c r="C1261" s="48" t="s">
        <v>84</v>
      </c>
      <c r="D1261" s="40">
        <v>440</v>
      </c>
      <c r="E1261" s="46" t="s">
        <v>35</v>
      </c>
    </row>
    <row r="1262" spans="1:5" s="21" customFormat="1" hidden="1" x14ac:dyDescent="0.25">
      <c r="A1262" s="46">
        <v>2017</v>
      </c>
      <c r="B1262" s="46">
        <v>7</v>
      </c>
      <c r="C1262" s="48" t="s">
        <v>67</v>
      </c>
      <c r="D1262" s="40">
        <v>273871</v>
      </c>
      <c r="E1262" s="46" t="s">
        <v>18</v>
      </c>
    </row>
    <row r="1263" spans="1:5" s="21" customFormat="1" hidden="1" x14ac:dyDescent="0.25">
      <c r="A1263" s="46">
        <v>2017</v>
      </c>
      <c r="B1263" s="46">
        <v>7</v>
      </c>
      <c r="C1263" s="48" t="s">
        <v>67</v>
      </c>
      <c r="D1263" s="40">
        <v>253938</v>
      </c>
      <c r="E1263" s="46" t="s">
        <v>34</v>
      </c>
    </row>
    <row r="1264" spans="1:5" s="21" customFormat="1" hidden="1" x14ac:dyDescent="0.25">
      <c r="A1264" s="46">
        <v>2017</v>
      </c>
      <c r="B1264" s="46">
        <v>7</v>
      </c>
      <c r="C1264" s="48" t="s">
        <v>67</v>
      </c>
      <c r="D1264" s="40">
        <v>19933</v>
      </c>
      <c r="E1264" s="46" t="s">
        <v>35</v>
      </c>
    </row>
    <row r="1265" spans="1:5" s="21" customFormat="1" hidden="1" x14ac:dyDescent="0.25">
      <c r="A1265" s="46">
        <v>2017</v>
      </c>
      <c r="B1265" s="46">
        <v>7</v>
      </c>
      <c r="C1265" s="48" t="s">
        <v>80</v>
      </c>
      <c r="D1265" s="40">
        <v>55010</v>
      </c>
      <c r="E1265" s="46" t="s">
        <v>18</v>
      </c>
    </row>
    <row r="1266" spans="1:5" s="21" customFormat="1" hidden="1" x14ac:dyDescent="0.25">
      <c r="A1266" s="46">
        <v>2017</v>
      </c>
      <c r="B1266" s="46">
        <v>7</v>
      </c>
      <c r="C1266" s="48" t="s">
        <v>80</v>
      </c>
      <c r="D1266" s="40">
        <v>55010</v>
      </c>
      <c r="E1266" s="46" t="s">
        <v>34</v>
      </c>
    </row>
    <row r="1267" spans="1:5" s="21" customFormat="1" hidden="1" x14ac:dyDescent="0.25">
      <c r="A1267" s="46">
        <v>2017</v>
      </c>
      <c r="B1267" s="46">
        <v>7</v>
      </c>
      <c r="C1267" s="48" t="s">
        <v>80</v>
      </c>
      <c r="D1267" s="40">
        <v>0</v>
      </c>
      <c r="E1267" s="46" t="s">
        <v>35</v>
      </c>
    </row>
    <row r="1268" spans="1:5" s="21" customFormat="1" hidden="1" x14ac:dyDescent="0.25">
      <c r="A1268" s="46">
        <v>2017</v>
      </c>
      <c r="B1268" s="46">
        <v>7</v>
      </c>
      <c r="C1268" s="48" t="s">
        <v>57</v>
      </c>
      <c r="D1268" s="40">
        <v>24313</v>
      </c>
      <c r="E1268" s="46" t="s">
        <v>18</v>
      </c>
    </row>
    <row r="1269" spans="1:5" s="21" customFormat="1" hidden="1" x14ac:dyDescent="0.25">
      <c r="A1269" s="46">
        <v>2017</v>
      </c>
      <c r="B1269" s="46">
        <v>7</v>
      </c>
      <c r="C1269" s="48" t="s">
        <v>57</v>
      </c>
      <c r="D1269" s="40">
        <v>24205</v>
      </c>
      <c r="E1269" s="46" t="s">
        <v>34</v>
      </c>
    </row>
    <row r="1270" spans="1:5" s="21" customFormat="1" hidden="1" x14ac:dyDescent="0.25">
      <c r="A1270" s="46">
        <v>2017</v>
      </c>
      <c r="B1270" s="46">
        <v>7</v>
      </c>
      <c r="C1270" s="48" t="s">
        <v>57</v>
      </c>
      <c r="D1270" s="40">
        <v>108</v>
      </c>
      <c r="E1270" s="46" t="s">
        <v>35</v>
      </c>
    </row>
    <row r="1271" spans="1:5" s="21" customFormat="1" hidden="1" x14ac:dyDescent="0.25">
      <c r="A1271" s="46">
        <v>2017</v>
      </c>
      <c r="B1271" s="46">
        <v>7</v>
      </c>
      <c r="C1271" s="48" t="s">
        <v>68</v>
      </c>
      <c r="D1271" s="40">
        <v>79323</v>
      </c>
      <c r="E1271" s="46" t="s">
        <v>18</v>
      </c>
    </row>
    <row r="1272" spans="1:5" s="21" customFormat="1" hidden="1" x14ac:dyDescent="0.25">
      <c r="A1272" s="46">
        <v>2017</v>
      </c>
      <c r="B1272" s="46">
        <v>7</v>
      </c>
      <c r="C1272" s="48" t="s">
        <v>68</v>
      </c>
      <c r="D1272" s="40">
        <v>79215</v>
      </c>
      <c r="E1272" s="46" t="s">
        <v>34</v>
      </c>
    </row>
    <row r="1273" spans="1:5" s="21" customFormat="1" hidden="1" x14ac:dyDescent="0.25">
      <c r="A1273" s="46">
        <v>2017</v>
      </c>
      <c r="B1273" s="46">
        <v>7</v>
      </c>
      <c r="C1273" s="48" t="s">
        <v>68</v>
      </c>
      <c r="D1273" s="40">
        <v>108</v>
      </c>
      <c r="E1273" s="46" t="s">
        <v>35</v>
      </c>
    </row>
    <row r="1274" spans="1:5" s="21" customFormat="1" hidden="1" x14ac:dyDescent="0.25">
      <c r="A1274" s="46">
        <v>2017</v>
      </c>
      <c r="B1274" s="46">
        <v>8</v>
      </c>
      <c r="C1274" s="42" t="s">
        <v>13</v>
      </c>
      <c r="D1274" s="40">
        <v>11609</v>
      </c>
      <c r="E1274" s="46" t="s">
        <v>18</v>
      </c>
    </row>
    <row r="1275" spans="1:5" s="21" customFormat="1" hidden="1" x14ac:dyDescent="0.25">
      <c r="A1275" s="46">
        <v>2017</v>
      </c>
      <c r="B1275" s="46">
        <v>8</v>
      </c>
      <c r="C1275" s="42" t="s">
        <v>13</v>
      </c>
      <c r="D1275" s="44">
        <v>8120</v>
      </c>
      <c r="E1275" s="46" t="s">
        <v>34</v>
      </c>
    </row>
    <row r="1276" spans="1:5" s="21" customFormat="1" hidden="1" x14ac:dyDescent="0.25">
      <c r="A1276" s="46">
        <v>2017</v>
      </c>
      <c r="B1276" s="46">
        <v>8</v>
      </c>
      <c r="C1276" s="42" t="s">
        <v>13</v>
      </c>
      <c r="D1276" s="40">
        <v>3489</v>
      </c>
      <c r="E1276" s="46" t="s">
        <v>35</v>
      </c>
    </row>
    <row r="1277" spans="1:5" s="21" customFormat="1" hidden="1" x14ac:dyDescent="0.25">
      <c r="A1277" s="46">
        <v>2017</v>
      </c>
      <c r="B1277" s="46">
        <v>8</v>
      </c>
      <c r="C1277" s="55" t="s">
        <v>83</v>
      </c>
      <c r="D1277" s="40">
        <v>1340</v>
      </c>
      <c r="E1277" s="46" t="s">
        <v>18</v>
      </c>
    </row>
    <row r="1278" spans="1:5" s="21" customFormat="1" hidden="1" x14ac:dyDescent="0.25">
      <c r="A1278" s="46">
        <v>2017</v>
      </c>
      <c r="B1278" s="46">
        <v>8</v>
      </c>
      <c r="C1278" s="55" t="s">
        <v>83</v>
      </c>
      <c r="D1278" s="44">
        <v>495</v>
      </c>
      <c r="E1278" s="46" t="s">
        <v>34</v>
      </c>
    </row>
    <row r="1279" spans="1:5" s="21" customFormat="1" hidden="1" x14ac:dyDescent="0.25">
      <c r="A1279" s="46">
        <v>2017</v>
      </c>
      <c r="B1279" s="46">
        <v>8</v>
      </c>
      <c r="C1279" s="55" t="s">
        <v>83</v>
      </c>
      <c r="D1279" s="40">
        <v>845</v>
      </c>
      <c r="E1279" s="46" t="s">
        <v>35</v>
      </c>
    </row>
    <row r="1280" spans="1:5" s="21" customFormat="1" hidden="1" x14ac:dyDescent="0.25">
      <c r="A1280" s="46">
        <v>2017</v>
      </c>
      <c r="B1280" s="46">
        <v>8</v>
      </c>
      <c r="C1280" s="48" t="s">
        <v>36</v>
      </c>
      <c r="D1280" s="40">
        <v>3131</v>
      </c>
      <c r="E1280" s="46" t="s">
        <v>18</v>
      </c>
    </row>
    <row r="1281" spans="1:5" s="21" customFormat="1" hidden="1" x14ac:dyDescent="0.25">
      <c r="A1281" s="46">
        <v>2017</v>
      </c>
      <c r="B1281" s="46">
        <v>8</v>
      </c>
      <c r="C1281" s="48" t="s">
        <v>36</v>
      </c>
      <c r="D1281" s="40">
        <v>2307</v>
      </c>
      <c r="E1281" s="46" t="s">
        <v>34</v>
      </c>
    </row>
    <row r="1282" spans="1:5" s="21" customFormat="1" hidden="1" x14ac:dyDescent="0.25">
      <c r="A1282" s="46">
        <v>2017</v>
      </c>
      <c r="B1282" s="46">
        <v>8</v>
      </c>
      <c r="C1282" s="48" t="s">
        <v>36</v>
      </c>
      <c r="D1282" s="40">
        <v>824</v>
      </c>
      <c r="E1282" s="46" t="s">
        <v>35</v>
      </c>
    </row>
    <row r="1283" spans="1:5" s="21" customFormat="1" hidden="1" x14ac:dyDescent="0.25">
      <c r="A1283" s="46">
        <v>2017</v>
      </c>
      <c r="B1283" s="46">
        <v>8</v>
      </c>
      <c r="C1283" s="48" t="s">
        <v>4</v>
      </c>
      <c r="D1283" s="40">
        <v>11274</v>
      </c>
      <c r="E1283" s="46" t="s">
        <v>18</v>
      </c>
    </row>
    <row r="1284" spans="1:5" s="21" customFormat="1" hidden="1" x14ac:dyDescent="0.25">
      <c r="A1284" s="46">
        <v>2017</v>
      </c>
      <c r="B1284" s="46">
        <v>8</v>
      </c>
      <c r="C1284" s="48" t="s">
        <v>4</v>
      </c>
      <c r="D1284" s="40">
        <v>10897</v>
      </c>
      <c r="E1284" s="46" t="s">
        <v>34</v>
      </c>
    </row>
    <row r="1285" spans="1:5" s="21" customFormat="1" hidden="1" x14ac:dyDescent="0.25">
      <c r="A1285" s="46">
        <v>2017</v>
      </c>
      <c r="B1285" s="46">
        <v>8</v>
      </c>
      <c r="C1285" s="48" t="s">
        <v>4</v>
      </c>
      <c r="D1285" s="40">
        <v>377</v>
      </c>
      <c r="E1285" s="46" t="s">
        <v>35</v>
      </c>
    </row>
    <row r="1286" spans="1:5" s="21" customFormat="1" hidden="1" x14ac:dyDescent="0.25">
      <c r="A1286" s="46">
        <v>2017</v>
      </c>
      <c r="B1286" s="46">
        <v>8</v>
      </c>
      <c r="C1286" s="48" t="s">
        <v>66</v>
      </c>
      <c r="D1286" s="40">
        <v>7490</v>
      </c>
      <c r="E1286" s="46" t="s">
        <v>18</v>
      </c>
    </row>
    <row r="1287" spans="1:5" s="21" customFormat="1" hidden="1" x14ac:dyDescent="0.25">
      <c r="A1287" s="46">
        <v>2017</v>
      </c>
      <c r="B1287" s="46">
        <v>8</v>
      </c>
      <c r="C1287" s="48" t="s">
        <v>66</v>
      </c>
      <c r="D1287" s="40">
        <v>7390</v>
      </c>
      <c r="E1287" s="46" t="s">
        <v>34</v>
      </c>
    </row>
    <row r="1288" spans="1:5" s="21" customFormat="1" hidden="1" x14ac:dyDescent="0.25">
      <c r="A1288" s="46">
        <v>2017</v>
      </c>
      <c r="B1288" s="46">
        <v>8</v>
      </c>
      <c r="C1288" s="48" t="s">
        <v>66</v>
      </c>
      <c r="D1288" s="40">
        <v>100</v>
      </c>
      <c r="E1288" s="46" t="s">
        <v>35</v>
      </c>
    </row>
    <row r="1289" spans="1:5" s="21" customFormat="1" hidden="1" x14ac:dyDescent="0.25">
      <c r="A1289" s="46">
        <v>2017</v>
      </c>
      <c r="B1289" s="46">
        <v>8</v>
      </c>
      <c r="C1289" s="48" t="s">
        <v>76</v>
      </c>
      <c r="D1289" s="40">
        <v>20760</v>
      </c>
      <c r="E1289" s="46" t="s">
        <v>18</v>
      </c>
    </row>
    <row r="1290" spans="1:5" s="21" customFormat="1" hidden="1" x14ac:dyDescent="0.25">
      <c r="A1290" s="46">
        <v>2017</v>
      </c>
      <c r="B1290" s="46">
        <v>8</v>
      </c>
      <c r="C1290" s="48" t="s">
        <v>76</v>
      </c>
      <c r="D1290" s="40">
        <v>20726</v>
      </c>
      <c r="E1290" s="46" t="s">
        <v>34</v>
      </c>
    </row>
    <row r="1291" spans="1:5" s="21" customFormat="1" hidden="1" x14ac:dyDescent="0.25">
      <c r="A1291" s="46">
        <v>2017</v>
      </c>
      <c r="B1291" s="46">
        <v>8</v>
      </c>
      <c r="C1291" s="48" t="s">
        <v>76</v>
      </c>
      <c r="D1291" s="40">
        <v>34</v>
      </c>
      <c r="E1291" s="46" t="s">
        <v>35</v>
      </c>
    </row>
    <row r="1292" spans="1:5" s="21" customFormat="1" hidden="1" x14ac:dyDescent="0.25">
      <c r="A1292" s="46">
        <v>2017</v>
      </c>
      <c r="B1292" s="46">
        <v>8</v>
      </c>
      <c r="C1292" s="48" t="s">
        <v>84</v>
      </c>
      <c r="D1292" s="40">
        <v>11860</v>
      </c>
      <c r="E1292" s="46" t="s">
        <v>18</v>
      </c>
    </row>
    <row r="1293" spans="1:5" s="21" customFormat="1" hidden="1" x14ac:dyDescent="0.25">
      <c r="A1293" s="46">
        <v>2017</v>
      </c>
      <c r="B1293" s="46">
        <v>8</v>
      </c>
      <c r="C1293" s="48" t="s">
        <v>84</v>
      </c>
      <c r="D1293" s="40">
        <v>11227</v>
      </c>
      <c r="E1293" s="46" t="s">
        <v>34</v>
      </c>
    </row>
    <row r="1294" spans="1:5" s="21" customFormat="1" hidden="1" x14ac:dyDescent="0.25">
      <c r="A1294" s="46">
        <v>2017</v>
      </c>
      <c r="B1294" s="46">
        <v>8</v>
      </c>
      <c r="C1294" s="48" t="s">
        <v>84</v>
      </c>
      <c r="D1294" s="40">
        <v>633</v>
      </c>
      <c r="E1294" s="46" t="s">
        <v>35</v>
      </c>
    </row>
    <row r="1295" spans="1:5" s="21" customFormat="1" hidden="1" x14ac:dyDescent="0.25">
      <c r="A1295" s="46">
        <v>2017</v>
      </c>
      <c r="B1295" s="46">
        <v>8</v>
      </c>
      <c r="C1295" s="48" t="s">
        <v>16</v>
      </c>
      <c r="D1295" s="40">
        <v>252401</v>
      </c>
      <c r="E1295" s="46" t="s">
        <v>18</v>
      </c>
    </row>
    <row r="1296" spans="1:5" s="21" customFormat="1" hidden="1" x14ac:dyDescent="0.25">
      <c r="A1296" s="46">
        <v>2017</v>
      </c>
      <c r="B1296" s="46">
        <v>8</v>
      </c>
      <c r="C1296" s="48" t="s">
        <v>16</v>
      </c>
      <c r="D1296" s="40">
        <v>229742</v>
      </c>
      <c r="E1296" s="46" t="s">
        <v>34</v>
      </c>
    </row>
    <row r="1297" spans="1:5" s="21" customFormat="1" hidden="1" x14ac:dyDescent="0.25">
      <c r="A1297" s="46">
        <v>2017</v>
      </c>
      <c r="B1297" s="46">
        <v>8</v>
      </c>
      <c r="C1297" s="48" t="s">
        <v>16</v>
      </c>
      <c r="D1297" s="40">
        <v>22659</v>
      </c>
      <c r="E1297" s="46" t="s">
        <v>35</v>
      </c>
    </row>
    <row r="1298" spans="1:5" s="21" customFormat="1" hidden="1" x14ac:dyDescent="0.25">
      <c r="A1298" s="46">
        <v>2017</v>
      </c>
      <c r="B1298" s="46">
        <v>8</v>
      </c>
      <c r="C1298" s="48" t="s">
        <v>67</v>
      </c>
      <c r="D1298" s="40">
        <v>273161</v>
      </c>
      <c r="E1298" s="46" t="s">
        <v>18</v>
      </c>
    </row>
    <row r="1299" spans="1:5" s="21" customFormat="1" hidden="1" x14ac:dyDescent="0.25">
      <c r="A1299" s="46">
        <v>2017</v>
      </c>
      <c r="B1299" s="46">
        <v>8</v>
      </c>
      <c r="C1299" s="48" t="s">
        <v>67</v>
      </c>
      <c r="D1299" s="40">
        <v>250468</v>
      </c>
      <c r="E1299" s="46" t="s">
        <v>34</v>
      </c>
    </row>
    <row r="1300" spans="1:5" s="21" customFormat="1" hidden="1" x14ac:dyDescent="0.25">
      <c r="A1300" s="46">
        <v>2017</v>
      </c>
      <c r="B1300" s="46">
        <v>8</v>
      </c>
      <c r="C1300" s="48" t="s">
        <v>67</v>
      </c>
      <c r="D1300" s="40">
        <v>22693</v>
      </c>
      <c r="E1300" s="46" t="s">
        <v>35</v>
      </c>
    </row>
    <row r="1301" spans="1:5" s="21" customFormat="1" hidden="1" x14ac:dyDescent="0.25">
      <c r="A1301" s="46">
        <v>2017</v>
      </c>
      <c r="B1301" s="46">
        <v>8</v>
      </c>
      <c r="C1301" s="48" t="s">
        <v>80</v>
      </c>
      <c r="D1301" s="40">
        <v>52953</v>
      </c>
      <c r="E1301" s="46" t="s">
        <v>18</v>
      </c>
    </row>
    <row r="1302" spans="1:5" s="21" customFormat="1" hidden="1" x14ac:dyDescent="0.25">
      <c r="A1302" s="46">
        <v>2017</v>
      </c>
      <c r="B1302" s="46">
        <v>8</v>
      </c>
      <c r="C1302" s="48" t="s">
        <v>80</v>
      </c>
      <c r="D1302" s="40">
        <v>52953</v>
      </c>
      <c r="E1302" s="46" t="s">
        <v>34</v>
      </c>
    </row>
    <row r="1303" spans="1:5" s="21" customFormat="1" hidden="1" x14ac:dyDescent="0.25">
      <c r="A1303" s="46">
        <v>2017</v>
      </c>
      <c r="B1303" s="46">
        <v>8</v>
      </c>
      <c r="C1303" s="48" t="s">
        <v>80</v>
      </c>
      <c r="D1303" s="40">
        <v>0</v>
      </c>
      <c r="E1303" s="46" t="s">
        <v>35</v>
      </c>
    </row>
    <row r="1304" spans="1:5" s="21" customFormat="1" hidden="1" x14ac:dyDescent="0.25">
      <c r="A1304" s="46">
        <v>2017</v>
      </c>
      <c r="B1304" s="46">
        <v>8</v>
      </c>
      <c r="C1304" s="48" t="s">
        <v>57</v>
      </c>
      <c r="D1304" s="40">
        <v>24670</v>
      </c>
      <c r="E1304" s="46" t="s">
        <v>18</v>
      </c>
    </row>
    <row r="1305" spans="1:5" s="21" customFormat="1" hidden="1" x14ac:dyDescent="0.25">
      <c r="A1305" s="46">
        <v>2017</v>
      </c>
      <c r="B1305" s="46">
        <v>8</v>
      </c>
      <c r="C1305" s="48" t="s">
        <v>57</v>
      </c>
      <c r="D1305" s="40">
        <v>24534</v>
      </c>
      <c r="E1305" s="46" t="s">
        <v>34</v>
      </c>
    </row>
    <row r="1306" spans="1:5" s="21" customFormat="1" hidden="1" x14ac:dyDescent="0.25">
      <c r="A1306" s="46">
        <v>2017</v>
      </c>
      <c r="B1306" s="46">
        <v>8</v>
      </c>
      <c r="C1306" s="48" t="s">
        <v>57</v>
      </c>
      <c r="D1306" s="40">
        <v>136</v>
      </c>
      <c r="E1306" s="46" t="s">
        <v>35</v>
      </c>
    </row>
    <row r="1307" spans="1:5" s="21" customFormat="1" hidden="1" x14ac:dyDescent="0.25">
      <c r="A1307" s="46">
        <v>2017</v>
      </c>
      <c r="B1307" s="46">
        <v>8</v>
      </c>
      <c r="C1307" s="48" t="s">
        <v>68</v>
      </c>
      <c r="D1307" s="40">
        <v>77623</v>
      </c>
      <c r="E1307" s="46" t="s">
        <v>18</v>
      </c>
    </row>
    <row r="1308" spans="1:5" s="21" customFormat="1" hidden="1" x14ac:dyDescent="0.25">
      <c r="A1308" s="46">
        <v>2017</v>
      </c>
      <c r="B1308" s="46">
        <v>8</v>
      </c>
      <c r="C1308" s="48" t="s">
        <v>68</v>
      </c>
      <c r="D1308" s="40">
        <v>77487</v>
      </c>
      <c r="E1308" s="46" t="s">
        <v>34</v>
      </c>
    </row>
    <row r="1309" spans="1:5" s="21" customFormat="1" hidden="1" x14ac:dyDescent="0.25">
      <c r="A1309" s="46">
        <v>2017</v>
      </c>
      <c r="B1309" s="46">
        <v>8</v>
      </c>
      <c r="C1309" s="48" t="s">
        <v>68</v>
      </c>
      <c r="D1309" s="40">
        <v>136</v>
      </c>
      <c r="E1309" s="46" t="s">
        <v>35</v>
      </c>
    </row>
    <row r="1310" spans="1:5" s="21" customFormat="1" hidden="1" x14ac:dyDescent="0.25">
      <c r="A1310" s="46">
        <v>2017</v>
      </c>
      <c r="B1310" s="46">
        <v>9</v>
      </c>
      <c r="C1310" s="42" t="s">
        <v>13</v>
      </c>
      <c r="D1310" s="40">
        <v>9869</v>
      </c>
      <c r="E1310" s="46" t="s">
        <v>18</v>
      </c>
    </row>
    <row r="1311" spans="1:5" s="21" customFormat="1" hidden="1" x14ac:dyDescent="0.25">
      <c r="A1311" s="46">
        <v>2017</v>
      </c>
      <c r="B1311" s="46">
        <v>9</v>
      </c>
      <c r="C1311" s="42" t="s">
        <v>13</v>
      </c>
      <c r="D1311" s="44">
        <v>6682</v>
      </c>
      <c r="E1311" s="46" t="s">
        <v>34</v>
      </c>
    </row>
    <row r="1312" spans="1:5" s="21" customFormat="1" hidden="1" x14ac:dyDescent="0.25">
      <c r="A1312" s="46">
        <v>2017</v>
      </c>
      <c r="B1312" s="46">
        <v>9</v>
      </c>
      <c r="C1312" s="42" t="s">
        <v>13</v>
      </c>
      <c r="D1312" s="40">
        <v>3187</v>
      </c>
      <c r="E1312" s="46" t="s">
        <v>35</v>
      </c>
    </row>
    <row r="1313" spans="1:5" s="21" customFormat="1" hidden="1" x14ac:dyDescent="0.25">
      <c r="A1313" s="46">
        <v>2017</v>
      </c>
      <c r="B1313" s="46">
        <v>9</v>
      </c>
      <c r="C1313" s="55" t="s">
        <v>83</v>
      </c>
      <c r="D1313" s="40">
        <v>2361</v>
      </c>
      <c r="E1313" s="46" t="s">
        <v>18</v>
      </c>
    </row>
    <row r="1314" spans="1:5" s="21" customFormat="1" hidden="1" x14ac:dyDescent="0.25">
      <c r="A1314" s="46">
        <v>2017</v>
      </c>
      <c r="B1314" s="46">
        <v>9</v>
      </c>
      <c r="C1314" s="55" t="s">
        <v>83</v>
      </c>
      <c r="D1314" s="44">
        <v>498</v>
      </c>
      <c r="E1314" s="46" t="s">
        <v>34</v>
      </c>
    </row>
    <row r="1315" spans="1:5" s="21" customFormat="1" hidden="1" x14ac:dyDescent="0.25">
      <c r="A1315" s="46">
        <v>2017</v>
      </c>
      <c r="B1315" s="46">
        <v>9</v>
      </c>
      <c r="C1315" s="55" t="s">
        <v>83</v>
      </c>
      <c r="D1315" s="40">
        <v>1863</v>
      </c>
      <c r="E1315" s="46" t="s">
        <v>35</v>
      </c>
    </row>
    <row r="1316" spans="1:5" s="21" customFormat="1" hidden="1" x14ac:dyDescent="0.25">
      <c r="A1316" s="46">
        <v>2017</v>
      </c>
      <c r="B1316" s="46">
        <v>9</v>
      </c>
      <c r="C1316" s="48" t="s">
        <v>36</v>
      </c>
      <c r="D1316" s="40">
        <v>2242</v>
      </c>
      <c r="E1316" s="46" t="s">
        <v>18</v>
      </c>
    </row>
    <row r="1317" spans="1:5" s="21" customFormat="1" hidden="1" x14ac:dyDescent="0.25">
      <c r="A1317" s="46">
        <v>2017</v>
      </c>
      <c r="B1317" s="46">
        <v>9</v>
      </c>
      <c r="C1317" s="48" t="s">
        <v>36</v>
      </c>
      <c r="D1317" s="40">
        <v>1416</v>
      </c>
      <c r="E1317" s="46" t="s">
        <v>34</v>
      </c>
    </row>
    <row r="1318" spans="1:5" s="21" customFormat="1" hidden="1" x14ac:dyDescent="0.25">
      <c r="A1318" s="46">
        <v>2017</v>
      </c>
      <c r="B1318" s="46">
        <v>9</v>
      </c>
      <c r="C1318" s="48" t="s">
        <v>36</v>
      </c>
      <c r="D1318" s="40">
        <v>826</v>
      </c>
      <c r="E1318" s="46" t="s">
        <v>35</v>
      </c>
    </row>
    <row r="1319" spans="1:5" s="21" customFormat="1" hidden="1" x14ac:dyDescent="0.25">
      <c r="A1319" s="46">
        <v>2017</v>
      </c>
      <c r="B1319" s="46">
        <v>9</v>
      </c>
      <c r="C1319" s="48" t="s">
        <v>4</v>
      </c>
      <c r="D1319" s="40">
        <v>8473</v>
      </c>
      <c r="E1319" s="46" t="s">
        <v>18</v>
      </c>
    </row>
    <row r="1320" spans="1:5" s="21" customFormat="1" hidden="1" x14ac:dyDescent="0.25">
      <c r="A1320" s="46">
        <v>2017</v>
      </c>
      <c r="B1320" s="46">
        <v>9</v>
      </c>
      <c r="C1320" s="48" t="s">
        <v>4</v>
      </c>
      <c r="D1320" s="40">
        <v>7759</v>
      </c>
      <c r="E1320" s="46" t="s">
        <v>34</v>
      </c>
    </row>
    <row r="1321" spans="1:5" s="21" customFormat="1" hidden="1" x14ac:dyDescent="0.25">
      <c r="A1321" s="46">
        <v>2017</v>
      </c>
      <c r="B1321" s="46">
        <v>9</v>
      </c>
      <c r="C1321" s="48" t="s">
        <v>4</v>
      </c>
      <c r="D1321" s="40">
        <v>714</v>
      </c>
      <c r="E1321" s="46" t="s">
        <v>35</v>
      </c>
    </row>
    <row r="1322" spans="1:5" s="21" customFormat="1" hidden="1" x14ac:dyDescent="0.25">
      <c r="A1322" s="46">
        <v>2017</v>
      </c>
      <c r="B1322" s="46">
        <v>9</v>
      </c>
      <c r="C1322" s="48" t="s">
        <v>66</v>
      </c>
      <c r="D1322" s="40">
        <v>6090</v>
      </c>
      <c r="E1322" s="46" t="s">
        <v>18</v>
      </c>
    </row>
    <row r="1323" spans="1:5" s="21" customFormat="1" hidden="1" x14ac:dyDescent="0.25">
      <c r="A1323" s="46">
        <v>2017</v>
      </c>
      <c r="B1323" s="46">
        <v>9</v>
      </c>
      <c r="C1323" s="48" t="s">
        <v>66</v>
      </c>
      <c r="D1323" s="40">
        <v>6006</v>
      </c>
      <c r="E1323" s="46" t="s">
        <v>34</v>
      </c>
    </row>
    <row r="1324" spans="1:5" s="21" customFormat="1" hidden="1" x14ac:dyDescent="0.25">
      <c r="A1324" s="46">
        <v>2017</v>
      </c>
      <c r="B1324" s="46">
        <v>9</v>
      </c>
      <c r="C1324" s="48" t="s">
        <v>66</v>
      </c>
      <c r="D1324" s="40">
        <v>84</v>
      </c>
      <c r="E1324" s="46" t="s">
        <v>35</v>
      </c>
    </row>
    <row r="1325" spans="1:5" s="21" customFormat="1" hidden="1" x14ac:dyDescent="0.25">
      <c r="A1325" s="46">
        <v>2017</v>
      </c>
      <c r="B1325" s="46">
        <v>9</v>
      </c>
      <c r="C1325" s="48" t="s">
        <v>76</v>
      </c>
      <c r="D1325" s="40">
        <v>20971</v>
      </c>
      <c r="E1325" s="46" t="s">
        <v>18</v>
      </c>
    </row>
    <row r="1326" spans="1:5" s="21" customFormat="1" hidden="1" x14ac:dyDescent="0.25">
      <c r="A1326" s="46">
        <v>2017</v>
      </c>
      <c r="B1326" s="46">
        <v>9</v>
      </c>
      <c r="C1326" s="48" t="s">
        <v>76</v>
      </c>
      <c r="D1326" s="40">
        <v>20931</v>
      </c>
      <c r="E1326" s="46" t="s">
        <v>34</v>
      </c>
    </row>
    <row r="1327" spans="1:5" s="21" customFormat="1" hidden="1" x14ac:dyDescent="0.25">
      <c r="A1327" s="46">
        <v>2017</v>
      </c>
      <c r="B1327" s="46">
        <v>9</v>
      </c>
      <c r="C1327" s="48" t="s">
        <v>76</v>
      </c>
      <c r="D1327" s="40">
        <v>40</v>
      </c>
      <c r="E1327" s="46" t="s">
        <v>35</v>
      </c>
    </row>
    <row r="1328" spans="1:5" s="21" customFormat="1" hidden="1" x14ac:dyDescent="0.25">
      <c r="A1328" s="46">
        <v>2017</v>
      </c>
      <c r="B1328" s="46">
        <v>9</v>
      </c>
      <c r="C1328" s="48" t="s">
        <v>84</v>
      </c>
      <c r="D1328" s="40">
        <v>9496</v>
      </c>
      <c r="E1328" s="46" t="s">
        <v>18</v>
      </c>
    </row>
    <row r="1329" spans="1:5" s="21" customFormat="1" hidden="1" x14ac:dyDescent="0.25">
      <c r="A1329" s="46">
        <v>2017</v>
      </c>
      <c r="B1329" s="46">
        <v>9</v>
      </c>
      <c r="C1329" s="48" t="s">
        <v>84</v>
      </c>
      <c r="D1329" s="40">
        <v>9023</v>
      </c>
      <c r="E1329" s="46" t="s">
        <v>34</v>
      </c>
    </row>
    <row r="1330" spans="1:5" s="21" customFormat="1" hidden="1" x14ac:dyDescent="0.25">
      <c r="A1330" s="46">
        <v>2017</v>
      </c>
      <c r="B1330" s="46">
        <v>9</v>
      </c>
      <c r="C1330" s="48" t="s">
        <v>84</v>
      </c>
      <c r="D1330" s="40">
        <v>473</v>
      </c>
      <c r="E1330" s="46" t="s">
        <v>35</v>
      </c>
    </row>
    <row r="1331" spans="1:5" s="21" customFormat="1" hidden="1" x14ac:dyDescent="0.25">
      <c r="A1331" s="46">
        <v>2017</v>
      </c>
      <c r="B1331" s="46">
        <v>9</v>
      </c>
      <c r="C1331" s="48" t="s">
        <v>16</v>
      </c>
      <c r="D1331" s="40">
        <v>253363</v>
      </c>
      <c r="E1331" s="46" t="s">
        <v>18</v>
      </c>
    </row>
    <row r="1332" spans="1:5" s="21" customFormat="1" hidden="1" x14ac:dyDescent="0.25">
      <c r="A1332" s="46">
        <v>2017</v>
      </c>
      <c r="B1332" s="46">
        <v>9</v>
      </c>
      <c r="C1332" s="48" t="s">
        <v>16</v>
      </c>
      <c r="D1332" s="40">
        <v>227215</v>
      </c>
      <c r="E1332" s="46" t="s">
        <v>34</v>
      </c>
    </row>
    <row r="1333" spans="1:5" s="21" customFormat="1" hidden="1" x14ac:dyDescent="0.25">
      <c r="A1333" s="46">
        <v>2017</v>
      </c>
      <c r="B1333" s="46">
        <v>9</v>
      </c>
      <c r="C1333" s="48" t="s">
        <v>16</v>
      </c>
      <c r="D1333" s="40">
        <v>26148</v>
      </c>
      <c r="E1333" s="46" t="s">
        <v>35</v>
      </c>
    </row>
    <row r="1334" spans="1:5" s="21" customFormat="1" hidden="1" x14ac:dyDescent="0.25">
      <c r="A1334" s="46">
        <v>2017</v>
      </c>
      <c r="B1334" s="46">
        <v>9</v>
      </c>
      <c r="C1334" s="48" t="s">
        <v>67</v>
      </c>
      <c r="D1334" s="40">
        <v>274334</v>
      </c>
      <c r="E1334" s="46" t="s">
        <v>18</v>
      </c>
    </row>
    <row r="1335" spans="1:5" s="21" customFormat="1" hidden="1" x14ac:dyDescent="0.25">
      <c r="A1335" s="46">
        <v>2017</v>
      </c>
      <c r="B1335" s="46">
        <v>9</v>
      </c>
      <c r="C1335" s="48" t="s">
        <v>67</v>
      </c>
      <c r="D1335" s="40">
        <v>248146</v>
      </c>
      <c r="E1335" s="46" t="s">
        <v>34</v>
      </c>
    </row>
    <row r="1336" spans="1:5" s="21" customFormat="1" hidden="1" x14ac:dyDescent="0.25">
      <c r="A1336" s="46">
        <v>2017</v>
      </c>
      <c r="B1336" s="46">
        <v>9</v>
      </c>
      <c r="C1336" s="48" t="s">
        <v>67</v>
      </c>
      <c r="D1336" s="40">
        <v>26188</v>
      </c>
      <c r="E1336" s="46" t="s">
        <v>35</v>
      </c>
    </row>
    <row r="1337" spans="1:5" s="21" customFormat="1" hidden="1" x14ac:dyDescent="0.25">
      <c r="A1337" s="46">
        <v>2017</v>
      </c>
      <c r="B1337" s="46">
        <v>9</v>
      </c>
      <c r="C1337" s="48" t="s">
        <v>80</v>
      </c>
      <c r="D1337" s="40">
        <v>52763</v>
      </c>
      <c r="E1337" s="46" t="s">
        <v>18</v>
      </c>
    </row>
    <row r="1338" spans="1:5" s="21" customFormat="1" hidden="1" x14ac:dyDescent="0.25">
      <c r="A1338" s="46">
        <v>2017</v>
      </c>
      <c r="B1338" s="46">
        <v>9</v>
      </c>
      <c r="C1338" s="48" t="s">
        <v>80</v>
      </c>
      <c r="D1338" s="40">
        <v>52763</v>
      </c>
      <c r="E1338" s="46" t="s">
        <v>34</v>
      </c>
    </row>
    <row r="1339" spans="1:5" s="21" customFormat="1" hidden="1" x14ac:dyDescent="0.25">
      <c r="A1339" s="46">
        <v>2017</v>
      </c>
      <c r="B1339" s="46">
        <v>9</v>
      </c>
      <c r="C1339" s="48" t="s">
        <v>80</v>
      </c>
      <c r="D1339" s="40">
        <v>0</v>
      </c>
      <c r="E1339" s="46" t="s">
        <v>35</v>
      </c>
    </row>
    <row r="1340" spans="1:5" s="21" customFormat="1" hidden="1" x14ac:dyDescent="0.25">
      <c r="A1340" s="46">
        <v>2017</v>
      </c>
      <c r="B1340" s="46">
        <v>9</v>
      </c>
      <c r="C1340" s="48" t="s">
        <v>57</v>
      </c>
      <c r="D1340" s="40">
        <v>22580</v>
      </c>
      <c r="E1340" s="46" t="s">
        <v>18</v>
      </c>
    </row>
    <row r="1341" spans="1:5" s="21" customFormat="1" hidden="1" x14ac:dyDescent="0.25">
      <c r="A1341" s="46">
        <v>2017</v>
      </c>
      <c r="B1341" s="46">
        <v>9</v>
      </c>
      <c r="C1341" s="48" t="s">
        <v>57</v>
      </c>
      <c r="D1341" s="40">
        <v>22410</v>
      </c>
      <c r="E1341" s="46" t="s">
        <v>34</v>
      </c>
    </row>
    <row r="1342" spans="1:5" s="21" customFormat="1" hidden="1" x14ac:dyDescent="0.25">
      <c r="A1342" s="46">
        <v>2017</v>
      </c>
      <c r="B1342" s="46">
        <v>9</v>
      </c>
      <c r="C1342" s="48" t="s">
        <v>57</v>
      </c>
      <c r="D1342" s="40">
        <v>170</v>
      </c>
      <c r="E1342" s="46" t="s">
        <v>35</v>
      </c>
    </row>
    <row r="1343" spans="1:5" s="21" customFormat="1" hidden="1" x14ac:dyDescent="0.25">
      <c r="A1343" s="46">
        <v>2017</v>
      </c>
      <c r="B1343" s="46">
        <v>9</v>
      </c>
      <c r="C1343" s="48" t="s">
        <v>68</v>
      </c>
      <c r="D1343" s="40">
        <v>75343</v>
      </c>
      <c r="E1343" s="46" t="s">
        <v>18</v>
      </c>
    </row>
    <row r="1344" spans="1:5" s="21" customFormat="1" hidden="1" x14ac:dyDescent="0.25">
      <c r="A1344" s="46">
        <v>2017</v>
      </c>
      <c r="B1344" s="46">
        <v>9</v>
      </c>
      <c r="C1344" s="48" t="s">
        <v>68</v>
      </c>
      <c r="D1344" s="40">
        <v>75173</v>
      </c>
      <c r="E1344" s="46" t="s">
        <v>34</v>
      </c>
    </row>
    <row r="1345" spans="1:5" s="21" customFormat="1" hidden="1" x14ac:dyDescent="0.25">
      <c r="A1345" s="46">
        <v>2017</v>
      </c>
      <c r="B1345" s="46">
        <v>9</v>
      </c>
      <c r="C1345" s="48" t="s">
        <v>68</v>
      </c>
      <c r="D1345" s="40">
        <v>170</v>
      </c>
      <c r="E1345" s="46" t="s">
        <v>35</v>
      </c>
    </row>
    <row r="1346" spans="1:5" s="21" customFormat="1" hidden="1" x14ac:dyDescent="0.25">
      <c r="A1346" s="46">
        <v>2017</v>
      </c>
      <c r="B1346" s="46">
        <v>10</v>
      </c>
      <c r="C1346" s="42" t="s">
        <v>13</v>
      </c>
      <c r="D1346" s="40">
        <v>12506</v>
      </c>
      <c r="E1346" s="46" t="s">
        <v>18</v>
      </c>
    </row>
    <row r="1347" spans="1:5" s="21" customFormat="1" hidden="1" x14ac:dyDescent="0.25">
      <c r="A1347" s="46">
        <v>2017</v>
      </c>
      <c r="B1347" s="46">
        <v>10</v>
      </c>
      <c r="C1347" s="42" t="s">
        <v>13</v>
      </c>
      <c r="D1347" s="44">
        <v>8900</v>
      </c>
      <c r="E1347" s="46" t="s">
        <v>34</v>
      </c>
    </row>
    <row r="1348" spans="1:5" s="21" customFormat="1" hidden="1" x14ac:dyDescent="0.25">
      <c r="A1348" s="46">
        <v>2017</v>
      </c>
      <c r="B1348" s="46">
        <v>10</v>
      </c>
      <c r="C1348" s="42" t="s">
        <v>13</v>
      </c>
      <c r="D1348" s="40">
        <v>3606</v>
      </c>
      <c r="E1348" s="46" t="s">
        <v>35</v>
      </c>
    </row>
    <row r="1349" spans="1:5" s="21" customFormat="1" hidden="1" x14ac:dyDescent="0.25">
      <c r="A1349" s="46">
        <v>2017</v>
      </c>
      <c r="B1349" s="46">
        <v>10</v>
      </c>
      <c r="C1349" s="55" t="s">
        <v>83</v>
      </c>
      <c r="D1349" s="40">
        <v>1714</v>
      </c>
      <c r="E1349" s="46" t="s">
        <v>18</v>
      </c>
    </row>
    <row r="1350" spans="1:5" s="21" customFormat="1" hidden="1" x14ac:dyDescent="0.25">
      <c r="A1350" s="46">
        <v>2017</v>
      </c>
      <c r="B1350" s="46">
        <v>10</v>
      </c>
      <c r="C1350" s="55" t="s">
        <v>83</v>
      </c>
      <c r="D1350" s="44">
        <v>609</v>
      </c>
      <c r="E1350" s="46" t="s">
        <v>34</v>
      </c>
    </row>
    <row r="1351" spans="1:5" s="21" customFormat="1" hidden="1" x14ac:dyDescent="0.25">
      <c r="A1351" s="46">
        <v>2017</v>
      </c>
      <c r="B1351" s="46">
        <v>10</v>
      </c>
      <c r="C1351" s="55" t="s">
        <v>83</v>
      </c>
      <c r="D1351" s="40">
        <v>1105</v>
      </c>
      <c r="E1351" s="46" t="s">
        <v>35</v>
      </c>
    </row>
    <row r="1352" spans="1:5" s="21" customFormat="1" hidden="1" x14ac:dyDescent="0.25">
      <c r="A1352" s="46">
        <v>2017</v>
      </c>
      <c r="B1352" s="46">
        <v>10</v>
      </c>
      <c r="C1352" s="48" t="s">
        <v>36</v>
      </c>
      <c r="D1352" s="40">
        <v>2800</v>
      </c>
      <c r="E1352" s="46" t="s">
        <v>18</v>
      </c>
    </row>
    <row r="1353" spans="1:5" s="21" customFormat="1" hidden="1" x14ac:dyDescent="0.25">
      <c r="A1353" s="46">
        <v>2017</v>
      </c>
      <c r="B1353" s="46">
        <v>10</v>
      </c>
      <c r="C1353" s="48" t="s">
        <v>36</v>
      </c>
      <c r="D1353" s="40">
        <v>2196</v>
      </c>
      <c r="E1353" s="46" t="s">
        <v>34</v>
      </c>
    </row>
    <row r="1354" spans="1:5" s="21" customFormat="1" hidden="1" x14ac:dyDescent="0.25">
      <c r="A1354" s="46">
        <v>2017</v>
      </c>
      <c r="B1354" s="46">
        <v>10</v>
      </c>
      <c r="C1354" s="48" t="s">
        <v>36</v>
      </c>
      <c r="D1354" s="40">
        <v>604</v>
      </c>
      <c r="E1354" s="46" t="s">
        <v>35</v>
      </c>
    </row>
    <row r="1355" spans="1:5" s="21" customFormat="1" hidden="1" x14ac:dyDescent="0.25">
      <c r="A1355" s="46">
        <v>2017</v>
      </c>
      <c r="B1355" s="46">
        <v>10</v>
      </c>
      <c r="C1355" s="48" t="s">
        <v>4</v>
      </c>
      <c r="D1355" s="40">
        <v>9284</v>
      </c>
      <c r="E1355" s="46" t="s">
        <v>18</v>
      </c>
    </row>
    <row r="1356" spans="1:5" s="21" customFormat="1" hidden="1" x14ac:dyDescent="0.25">
      <c r="A1356" s="46">
        <v>2017</v>
      </c>
      <c r="B1356" s="46">
        <v>10</v>
      </c>
      <c r="C1356" s="48" t="s">
        <v>4</v>
      </c>
      <c r="D1356" s="40">
        <v>8445</v>
      </c>
      <c r="E1356" s="46" t="s">
        <v>34</v>
      </c>
    </row>
    <row r="1357" spans="1:5" s="21" customFormat="1" hidden="1" x14ac:dyDescent="0.25">
      <c r="A1357" s="46">
        <v>2017</v>
      </c>
      <c r="B1357" s="46">
        <v>10</v>
      </c>
      <c r="C1357" s="48" t="s">
        <v>4</v>
      </c>
      <c r="D1357" s="40">
        <v>839</v>
      </c>
      <c r="E1357" s="46" t="s">
        <v>35</v>
      </c>
    </row>
    <row r="1358" spans="1:5" s="21" customFormat="1" hidden="1" x14ac:dyDescent="0.25">
      <c r="A1358" s="46">
        <v>2017</v>
      </c>
      <c r="B1358" s="46">
        <v>10</v>
      </c>
      <c r="C1358" s="48" t="s">
        <v>66</v>
      </c>
      <c r="D1358" s="40">
        <v>5686</v>
      </c>
      <c r="E1358" s="46" t="s">
        <v>18</v>
      </c>
    </row>
    <row r="1359" spans="1:5" s="21" customFormat="1" hidden="1" x14ac:dyDescent="0.25">
      <c r="A1359" s="46">
        <v>2017</v>
      </c>
      <c r="B1359" s="46">
        <v>10</v>
      </c>
      <c r="C1359" s="48" t="s">
        <v>66</v>
      </c>
      <c r="D1359" s="40">
        <v>5488</v>
      </c>
      <c r="E1359" s="46" t="s">
        <v>34</v>
      </c>
    </row>
    <row r="1360" spans="1:5" s="21" customFormat="1" hidden="1" x14ac:dyDescent="0.25">
      <c r="A1360" s="46">
        <v>2017</v>
      </c>
      <c r="B1360" s="46">
        <v>10</v>
      </c>
      <c r="C1360" s="48" t="s">
        <v>66</v>
      </c>
      <c r="D1360" s="40">
        <v>198</v>
      </c>
      <c r="E1360" s="46" t="s">
        <v>35</v>
      </c>
    </row>
    <row r="1361" spans="1:5" s="21" customFormat="1" hidden="1" x14ac:dyDescent="0.25">
      <c r="A1361" s="46">
        <v>2017</v>
      </c>
      <c r="B1361" s="46">
        <v>10</v>
      </c>
      <c r="C1361" s="48" t="s">
        <v>76</v>
      </c>
      <c r="D1361" s="40">
        <v>21214</v>
      </c>
      <c r="E1361" s="46" t="s">
        <v>18</v>
      </c>
    </row>
    <row r="1362" spans="1:5" s="21" customFormat="1" hidden="1" x14ac:dyDescent="0.25">
      <c r="A1362" s="46">
        <v>2017</v>
      </c>
      <c r="B1362" s="46">
        <v>10</v>
      </c>
      <c r="C1362" s="48" t="s">
        <v>76</v>
      </c>
      <c r="D1362" s="40">
        <v>21151</v>
      </c>
      <c r="E1362" s="46" t="s">
        <v>34</v>
      </c>
    </row>
    <row r="1363" spans="1:5" s="21" customFormat="1" hidden="1" x14ac:dyDescent="0.25">
      <c r="A1363" s="46">
        <v>2017</v>
      </c>
      <c r="B1363" s="46">
        <v>10</v>
      </c>
      <c r="C1363" s="48" t="s">
        <v>76</v>
      </c>
      <c r="D1363" s="40">
        <v>63</v>
      </c>
      <c r="E1363" s="46" t="s">
        <v>35</v>
      </c>
    </row>
    <row r="1364" spans="1:5" s="21" customFormat="1" hidden="1" x14ac:dyDescent="0.25">
      <c r="A1364" s="46">
        <v>2017</v>
      </c>
      <c r="B1364" s="46">
        <v>10</v>
      </c>
      <c r="C1364" s="48" t="s">
        <v>84</v>
      </c>
      <c r="D1364" s="40">
        <v>9514</v>
      </c>
      <c r="E1364" s="46" t="s">
        <v>18</v>
      </c>
    </row>
    <row r="1365" spans="1:5" s="21" customFormat="1" hidden="1" x14ac:dyDescent="0.25">
      <c r="A1365" s="46">
        <v>2017</v>
      </c>
      <c r="B1365" s="46">
        <v>10</v>
      </c>
      <c r="C1365" s="48" t="s">
        <v>84</v>
      </c>
      <c r="D1365" s="40">
        <v>8869</v>
      </c>
      <c r="E1365" s="46" t="s">
        <v>34</v>
      </c>
    </row>
    <row r="1366" spans="1:5" s="21" customFormat="1" hidden="1" x14ac:dyDescent="0.25">
      <c r="A1366" s="46">
        <v>2017</v>
      </c>
      <c r="B1366" s="46">
        <v>10</v>
      </c>
      <c r="C1366" s="48" t="s">
        <v>84</v>
      </c>
      <c r="D1366" s="40">
        <v>645</v>
      </c>
      <c r="E1366" s="46" t="s">
        <v>35</v>
      </c>
    </row>
    <row r="1367" spans="1:5" s="21" customFormat="1" hidden="1" x14ac:dyDescent="0.25">
      <c r="A1367" s="46">
        <v>2017</v>
      </c>
      <c r="B1367" s="46">
        <v>10</v>
      </c>
      <c r="C1367" s="48" t="s">
        <v>16</v>
      </c>
      <c r="D1367" s="40">
        <v>251827</v>
      </c>
      <c r="E1367" s="46" t="s">
        <v>18</v>
      </c>
    </row>
    <row r="1368" spans="1:5" s="21" customFormat="1" hidden="1" x14ac:dyDescent="0.25">
      <c r="A1368" s="46">
        <v>2017</v>
      </c>
      <c r="B1368" s="46">
        <v>10</v>
      </c>
      <c r="C1368" s="48" t="s">
        <v>16</v>
      </c>
      <c r="D1368" s="40">
        <v>222665</v>
      </c>
      <c r="E1368" s="46" t="s">
        <v>34</v>
      </c>
    </row>
    <row r="1369" spans="1:5" s="21" customFormat="1" hidden="1" x14ac:dyDescent="0.25">
      <c r="A1369" s="46">
        <v>2017</v>
      </c>
      <c r="B1369" s="46">
        <v>10</v>
      </c>
      <c r="C1369" s="48" t="s">
        <v>16</v>
      </c>
      <c r="D1369" s="40">
        <v>29162</v>
      </c>
      <c r="E1369" s="46" t="s">
        <v>35</v>
      </c>
    </row>
    <row r="1370" spans="1:5" s="21" customFormat="1" hidden="1" x14ac:dyDescent="0.25">
      <c r="A1370" s="46">
        <v>2017</v>
      </c>
      <c r="B1370" s="46">
        <v>10</v>
      </c>
      <c r="C1370" s="48" t="s">
        <v>67</v>
      </c>
      <c r="D1370" s="40">
        <v>273041</v>
      </c>
      <c r="E1370" s="46" t="s">
        <v>18</v>
      </c>
    </row>
    <row r="1371" spans="1:5" s="21" customFormat="1" hidden="1" x14ac:dyDescent="0.25">
      <c r="A1371" s="46">
        <v>2017</v>
      </c>
      <c r="B1371" s="46">
        <v>10</v>
      </c>
      <c r="C1371" s="48" t="s">
        <v>67</v>
      </c>
      <c r="D1371" s="40">
        <v>243816</v>
      </c>
      <c r="E1371" s="46" t="s">
        <v>34</v>
      </c>
    </row>
    <row r="1372" spans="1:5" s="21" customFormat="1" hidden="1" x14ac:dyDescent="0.25">
      <c r="A1372" s="46">
        <v>2017</v>
      </c>
      <c r="B1372" s="46">
        <v>10</v>
      </c>
      <c r="C1372" s="48" t="s">
        <v>67</v>
      </c>
      <c r="D1372" s="40">
        <v>29225</v>
      </c>
      <c r="E1372" s="46" t="s">
        <v>35</v>
      </c>
    </row>
    <row r="1373" spans="1:5" s="21" customFormat="1" hidden="1" x14ac:dyDescent="0.25">
      <c r="A1373" s="46">
        <v>2017</v>
      </c>
      <c r="B1373" s="46">
        <v>10</v>
      </c>
      <c r="C1373" s="48" t="s">
        <v>80</v>
      </c>
      <c r="D1373" s="40">
        <v>56819</v>
      </c>
      <c r="E1373" s="46" t="s">
        <v>18</v>
      </c>
    </row>
    <row r="1374" spans="1:5" s="21" customFormat="1" hidden="1" x14ac:dyDescent="0.25">
      <c r="A1374" s="46">
        <v>2017</v>
      </c>
      <c r="B1374" s="46">
        <v>10</v>
      </c>
      <c r="C1374" s="48" t="s">
        <v>80</v>
      </c>
      <c r="D1374" s="40">
        <v>56819</v>
      </c>
      <c r="E1374" s="46" t="s">
        <v>34</v>
      </c>
    </row>
    <row r="1375" spans="1:5" s="21" customFormat="1" hidden="1" x14ac:dyDescent="0.25">
      <c r="A1375" s="46">
        <v>2017</v>
      </c>
      <c r="B1375" s="46">
        <v>10</v>
      </c>
      <c r="C1375" s="48" t="s">
        <v>80</v>
      </c>
      <c r="D1375" s="40">
        <v>0</v>
      </c>
      <c r="E1375" s="46" t="s">
        <v>35</v>
      </c>
    </row>
    <row r="1376" spans="1:5" s="21" customFormat="1" hidden="1" x14ac:dyDescent="0.25">
      <c r="A1376" s="46">
        <v>2017</v>
      </c>
      <c r="B1376" s="46">
        <v>10</v>
      </c>
      <c r="C1376" s="48" t="s">
        <v>57</v>
      </c>
      <c r="D1376" s="40">
        <v>18625</v>
      </c>
      <c r="E1376" s="46" t="s">
        <v>18</v>
      </c>
    </row>
    <row r="1377" spans="1:5" s="21" customFormat="1" hidden="1" x14ac:dyDescent="0.25">
      <c r="A1377" s="46">
        <v>2017</v>
      </c>
      <c r="B1377" s="46">
        <v>10</v>
      </c>
      <c r="C1377" s="48" t="s">
        <v>57</v>
      </c>
      <c r="D1377" s="40">
        <v>18394</v>
      </c>
      <c r="E1377" s="46" t="s">
        <v>34</v>
      </c>
    </row>
    <row r="1378" spans="1:5" s="21" customFormat="1" hidden="1" x14ac:dyDescent="0.25">
      <c r="A1378" s="46">
        <v>2017</v>
      </c>
      <c r="B1378" s="46">
        <v>10</v>
      </c>
      <c r="C1378" s="48" t="s">
        <v>57</v>
      </c>
      <c r="D1378" s="40">
        <v>231</v>
      </c>
      <c r="E1378" s="46" t="s">
        <v>35</v>
      </c>
    </row>
    <row r="1379" spans="1:5" s="21" customFormat="1" hidden="1" x14ac:dyDescent="0.25">
      <c r="A1379" s="46">
        <v>2017</v>
      </c>
      <c r="B1379" s="46">
        <v>10</v>
      </c>
      <c r="C1379" s="48" t="s">
        <v>68</v>
      </c>
      <c r="D1379" s="40">
        <v>75444</v>
      </c>
      <c r="E1379" s="46" t="s">
        <v>18</v>
      </c>
    </row>
    <row r="1380" spans="1:5" s="21" customFormat="1" hidden="1" x14ac:dyDescent="0.25">
      <c r="A1380" s="46">
        <v>2017</v>
      </c>
      <c r="B1380" s="46">
        <v>10</v>
      </c>
      <c r="C1380" s="48" t="s">
        <v>68</v>
      </c>
      <c r="D1380" s="40">
        <v>75213</v>
      </c>
      <c r="E1380" s="46" t="s">
        <v>34</v>
      </c>
    </row>
    <row r="1381" spans="1:5" s="21" customFormat="1" hidden="1" x14ac:dyDescent="0.25">
      <c r="A1381" s="46">
        <v>2017</v>
      </c>
      <c r="B1381" s="46">
        <v>10</v>
      </c>
      <c r="C1381" s="48" t="s">
        <v>68</v>
      </c>
      <c r="D1381" s="40">
        <v>231</v>
      </c>
      <c r="E1381" s="46" t="s">
        <v>35</v>
      </c>
    </row>
    <row r="1382" spans="1:5" s="21" customFormat="1" hidden="1" x14ac:dyDescent="0.25">
      <c r="A1382" s="46">
        <v>2017</v>
      </c>
      <c r="B1382" s="46">
        <v>11</v>
      </c>
      <c r="C1382" s="42" t="s">
        <v>13</v>
      </c>
      <c r="D1382" s="40">
        <v>9216</v>
      </c>
      <c r="E1382" s="46" t="s">
        <v>18</v>
      </c>
    </row>
    <row r="1383" spans="1:5" s="21" customFormat="1" hidden="1" x14ac:dyDescent="0.25">
      <c r="A1383" s="46">
        <v>2017</v>
      </c>
      <c r="B1383" s="46">
        <v>11</v>
      </c>
      <c r="C1383" s="42" t="s">
        <v>13</v>
      </c>
      <c r="D1383" s="44">
        <v>5897</v>
      </c>
      <c r="E1383" s="46" t="s">
        <v>34</v>
      </c>
    </row>
    <row r="1384" spans="1:5" s="21" customFormat="1" hidden="1" x14ac:dyDescent="0.25">
      <c r="A1384" s="46">
        <v>2017</v>
      </c>
      <c r="B1384" s="46">
        <v>11</v>
      </c>
      <c r="C1384" s="42" t="s">
        <v>13</v>
      </c>
      <c r="D1384" s="40">
        <v>3319</v>
      </c>
      <c r="E1384" s="46" t="s">
        <v>35</v>
      </c>
    </row>
    <row r="1385" spans="1:5" s="21" customFormat="1" hidden="1" x14ac:dyDescent="0.25">
      <c r="A1385" s="46">
        <v>2017</v>
      </c>
      <c r="B1385" s="46">
        <v>11</v>
      </c>
      <c r="C1385" s="55" t="s">
        <v>83</v>
      </c>
      <c r="D1385" s="40">
        <v>2055</v>
      </c>
      <c r="E1385" s="46" t="s">
        <v>18</v>
      </c>
    </row>
    <row r="1386" spans="1:5" s="21" customFormat="1" hidden="1" x14ac:dyDescent="0.25">
      <c r="A1386" s="46">
        <v>2017</v>
      </c>
      <c r="B1386" s="46">
        <v>11</v>
      </c>
      <c r="C1386" s="55" t="s">
        <v>83</v>
      </c>
      <c r="D1386" s="44">
        <v>522</v>
      </c>
      <c r="E1386" s="46" t="s">
        <v>34</v>
      </c>
    </row>
    <row r="1387" spans="1:5" s="21" customFormat="1" hidden="1" x14ac:dyDescent="0.25">
      <c r="A1387" s="46">
        <v>2017</v>
      </c>
      <c r="B1387" s="46">
        <v>11</v>
      </c>
      <c r="C1387" s="55" t="s">
        <v>83</v>
      </c>
      <c r="D1387" s="40">
        <v>1533</v>
      </c>
      <c r="E1387" s="46" t="s">
        <v>35</v>
      </c>
    </row>
    <row r="1388" spans="1:5" s="21" customFormat="1" hidden="1" x14ac:dyDescent="0.25">
      <c r="A1388" s="46">
        <v>2017</v>
      </c>
      <c r="B1388" s="46">
        <v>11</v>
      </c>
      <c r="C1388" s="48" t="s">
        <v>36</v>
      </c>
      <c r="D1388" s="40">
        <v>2491</v>
      </c>
      <c r="E1388" s="46" t="s">
        <v>18</v>
      </c>
    </row>
    <row r="1389" spans="1:5" s="21" customFormat="1" hidden="1" x14ac:dyDescent="0.25">
      <c r="A1389" s="46">
        <v>2017</v>
      </c>
      <c r="B1389" s="46">
        <v>11</v>
      </c>
      <c r="C1389" s="48" t="s">
        <v>36</v>
      </c>
      <c r="D1389" s="40">
        <v>1670</v>
      </c>
      <c r="E1389" s="46" t="s">
        <v>34</v>
      </c>
    </row>
    <row r="1390" spans="1:5" s="21" customFormat="1" hidden="1" x14ac:dyDescent="0.25">
      <c r="A1390" s="46">
        <v>2017</v>
      </c>
      <c r="B1390" s="46">
        <v>11</v>
      </c>
      <c r="C1390" s="48" t="s">
        <v>36</v>
      </c>
      <c r="D1390" s="40">
        <v>821</v>
      </c>
      <c r="E1390" s="46" t="s">
        <v>35</v>
      </c>
    </row>
    <row r="1391" spans="1:5" s="21" customFormat="1" hidden="1" x14ac:dyDescent="0.25">
      <c r="A1391" s="46">
        <v>2017</v>
      </c>
      <c r="B1391" s="46">
        <v>11</v>
      </c>
      <c r="C1391" s="48" t="s">
        <v>4</v>
      </c>
      <c r="D1391" s="40">
        <v>9505</v>
      </c>
      <c r="E1391" s="46" t="s">
        <v>18</v>
      </c>
    </row>
    <row r="1392" spans="1:5" s="21" customFormat="1" hidden="1" x14ac:dyDescent="0.25">
      <c r="A1392" s="46">
        <v>2017</v>
      </c>
      <c r="B1392" s="46">
        <v>11</v>
      </c>
      <c r="C1392" s="48" t="s">
        <v>4</v>
      </c>
      <c r="D1392" s="40">
        <v>9190</v>
      </c>
      <c r="E1392" s="46" t="s">
        <v>34</v>
      </c>
    </row>
    <row r="1393" spans="1:5" s="21" customFormat="1" hidden="1" x14ac:dyDescent="0.25">
      <c r="A1393" s="46">
        <v>2017</v>
      </c>
      <c r="B1393" s="46">
        <v>11</v>
      </c>
      <c r="C1393" s="48" t="s">
        <v>4</v>
      </c>
      <c r="D1393" s="40">
        <v>315</v>
      </c>
      <c r="E1393" s="46" t="s">
        <v>35</v>
      </c>
    </row>
    <row r="1394" spans="1:5" s="21" customFormat="1" hidden="1" x14ac:dyDescent="0.25">
      <c r="A1394" s="46">
        <v>2017</v>
      </c>
      <c r="B1394" s="46">
        <v>11</v>
      </c>
      <c r="C1394" s="48" t="s">
        <v>66</v>
      </c>
      <c r="D1394" s="40">
        <v>5266</v>
      </c>
      <c r="E1394" s="46" t="s">
        <v>18</v>
      </c>
    </row>
    <row r="1395" spans="1:5" s="21" customFormat="1" hidden="1" x14ac:dyDescent="0.25">
      <c r="A1395" s="46">
        <v>2017</v>
      </c>
      <c r="B1395" s="46">
        <v>11</v>
      </c>
      <c r="C1395" s="48" t="s">
        <v>66</v>
      </c>
      <c r="D1395" s="40">
        <v>5146</v>
      </c>
      <c r="E1395" s="46" t="s">
        <v>34</v>
      </c>
    </row>
    <row r="1396" spans="1:5" s="21" customFormat="1" hidden="1" x14ac:dyDescent="0.25">
      <c r="A1396" s="46">
        <v>2017</v>
      </c>
      <c r="B1396" s="46">
        <v>11</v>
      </c>
      <c r="C1396" s="48" t="s">
        <v>66</v>
      </c>
      <c r="D1396" s="40">
        <v>120</v>
      </c>
      <c r="E1396" s="46" t="s">
        <v>35</v>
      </c>
    </row>
    <row r="1397" spans="1:5" s="21" customFormat="1" hidden="1" x14ac:dyDescent="0.25">
      <c r="A1397" s="46">
        <v>2017</v>
      </c>
      <c r="B1397" s="46">
        <v>11</v>
      </c>
      <c r="C1397" s="48" t="s">
        <v>76</v>
      </c>
      <c r="D1397" s="40">
        <v>21321</v>
      </c>
      <c r="E1397" s="46" t="s">
        <v>18</v>
      </c>
    </row>
    <row r="1398" spans="1:5" s="21" customFormat="1" hidden="1" x14ac:dyDescent="0.25">
      <c r="A1398" s="46">
        <v>2017</v>
      </c>
      <c r="B1398" s="46">
        <v>11</v>
      </c>
      <c r="C1398" s="48" t="s">
        <v>76</v>
      </c>
      <c r="D1398" s="40">
        <v>21244</v>
      </c>
      <c r="E1398" s="46" t="s">
        <v>34</v>
      </c>
    </row>
    <row r="1399" spans="1:5" s="21" customFormat="1" hidden="1" x14ac:dyDescent="0.25">
      <c r="A1399" s="46">
        <v>2017</v>
      </c>
      <c r="B1399" s="46">
        <v>11</v>
      </c>
      <c r="C1399" s="48" t="s">
        <v>76</v>
      </c>
      <c r="D1399" s="40">
        <v>77</v>
      </c>
      <c r="E1399" s="46" t="s">
        <v>35</v>
      </c>
    </row>
    <row r="1400" spans="1:5" s="21" customFormat="1" hidden="1" x14ac:dyDescent="0.25">
      <c r="A1400" s="46">
        <v>2017</v>
      </c>
      <c r="B1400" s="46">
        <v>11</v>
      </c>
      <c r="C1400" s="48" t="s">
        <v>84</v>
      </c>
      <c r="D1400" s="40">
        <v>10059</v>
      </c>
      <c r="E1400" s="46" t="s">
        <v>18</v>
      </c>
    </row>
    <row r="1401" spans="1:5" s="21" customFormat="1" hidden="1" x14ac:dyDescent="0.25">
      <c r="A1401" s="46">
        <v>2017</v>
      </c>
      <c r="B1401" s="46">
        <v>11</v>
      </c>
      <c r="C1401" s="48" t="s">
        <v>84</v>
      </c>
      <c r="D1401" s="40">
        <v>9466</v>
      </c>
      <c r="E1401" s="46" t="s">
        <v>34</v>
      </c>
    </row>
    <row r="1402" spans="1:5" s="21" customFormat="1" hidden="1" x14ac:dyDescent="0.25">
      <c r="A1402" s="46">
        <v>2017</v>
      </c>
      <c r="B1402" s="46">
        <v>11</v>
      </c>
      <c r="C1402" s="48" t="s">
        <v>84</v>
      </c>
      <c r="D1402" s="40">
        <v>593</v>
      </c>
      <c r="E1402" s="46" t="s">
        <v>35</v>
      </c>
    </row>
    <row r="1403" spans="1:5" s="21" customFormat="1" hidden="1" x14ac:dyDescent="0.25">
      <c r="A1403" s="46">
        <v>2017</v>
      </c>
      <c r="B1403" s="46">
        <v>11</v>
      </c>
      <c r="C1403" s="48" t="s">
        <v>16</v>
      </c>
      <c r="D1403" s="40">
        <v>250566</v>
      </c>
      <c r="E1403" s="46" t="s">
        <v>18</v>
      </c>
    </row>
    <row r="1404" spans="1:5" s="21" customFormat="1" hidden="1" x14ac:dyDescent="0.25">
      <c r="A1404" s="46">
        <v>2017</v>
      </c>
      <c r="B1404" s="46">
        <v>11</v>
      </c>
      <c r="C1404" s="48" t="s">
        <v>16</v>
      </c>
      <c r="D1404" s="40">
        <v>217947</v>
      </c>
      <c r="E1404" s="46" t="s">
        <v>34</v>
      </c>
    </row>
    <row r="1405" spans="1:5" s="21" customFormat="1" hidden="1" x14ac:dyDescent="0.25">
      <c r="A1405" s="46">
        <v>2017</v>
      </c>
      <c r="B1405" s="46">
        <v>11</v>
      </c>
      <c r="C1405" s="48" t="s">
        <v>16</v>
      </c>
      <c r="D1405" s="40">
        <v>32619</v>
      </c>
      <c r="E1405" s="46" t="s">
        <v>35</v>
      </c>
    </row>
    <row r="1406" spans="1:5" s="21" customFormat="1" hidden="1" x14ac:dyDescent="0.25">
      <c r="A1406" s="46">
        <v>2017</v>
      </c>
      <c r="B1406" s="46">
        <v>11</v>
      </c>
      <c r="C1406" s="48" t="s">
        <v>67</v>
      </c>
      <c r="D1406" s="40">
        <v>271887</v>
      </c>
      <c r="E1406" s="46" t="s">
        <v>18</v>
      </c>
    </row>
    <row r="1407" spans="1:5" s="21" customFormat="1" hidden="1" x14ac:dyDescent="0.25">
      <c r="A1407" s="46">
        <v>2017</v>
      </c>
      <c r="B1407" s="46">
        <v>11</v>
      </c>
      <c r="C1407" s="48" t="s">
        <v>67</v>
      </c>
      <c r="D1407" s="40">
        <v>239191</v>
      </c>
      <c r="E1407" s="46" t="s">
        <v>34</v>
      </c>
    </row>
    <row r="1408" spans="1:5" s="21" customFormat="1" hidden="1" x14ac:dyDescent="0.25">
      <c r="A1408" s="46">
        <v>2017</v>
      </c>
      <c r="B1408" s="46">
        <v>11</v>
      </c>
      <c r="C1408" s="48" t="s">
        <v>67</v>
      </c>
      <c r="D1408" s="40">
        <v>32696</v>
      </c>
      <c r="E1408" s="46" t="s">
        <v>35</v>
      </c>
    </row>
    <row r="1409" spans="1:5" s="21" customFormat="1" hidden="1" x14ac:dyDescent="0.25">
      <c r="A1409" s="46">
        <v>2017</v>
      </c>
      <c r="B1409" s="46">
        <v>11</v>
      </c>
      <c r="C1409" s="48" t="s">
        <v>80</v>
      </c>
      <c r="D1409" s="40">
        <v>57707</v>
      </c>
      <c r="E1409" s="46" t="s">
        <v>18</v>
      </c>
    </row>
    <row r="1410" spans="1:5" s="21" customFormat="1" hidden="1" x14ac:dyDescent="0.25">
      <c r="A1410" s="46">
        <v>2017</v>
      </c>
      <c r="B1410" s="46">
        <v>11</v>
      </c>
      <c r="C1410" s="48" t="s">
        <v>80</v>
      </c>
      <c r="D1410" s="40">
        <v>57707</v>
      </c>
      <c r="E1410" s="46" t="s">
        <v>34</v>
      </c>
    </row>
    <row r="1411" spans="1:5" s="21" customFormat="1" hidden="1" x14ac:dyDescent="0.25">
      <c r="A1411" s="46">
        <v>2017</v>
      </c>
      <c r="B1411" s="46">
        <v>11</v>
      </c>
      <c r="C1411" s="48" t="s">
        <v>80</v>
      </c>
      <c r="D1411" s="40">
        <v>0</v>
      </c>
      <c r="E1411" s="46" t="s">
        <v>35</v>
      </c>
    </row>
    <row r="1412" spans="1:5" s="21" customFormat="1" hidden="1" x14ac:dyDescent="0.25">
      <c r="A1412" s="46">
        <v>2017</v>
      </c>
      <c r="B1412" s="46">
        <v>11</v>
      </c>
      <c r="C1412" s="48" t="s">
        <v>57</v>
      </c>
      <c r="D1412" s="40">
        <v>17901</v>
      </c>
      <c r="E1412" s="46" t="s">
        <v>18</v>
      </c>
    </row>
    <row r="1413" spans="1:5" s="21" customFormat="1" hidden="1" x14ac:dyDescent="0.25">
      <c r="A1413" s="46">
        <v>2017</v>
      </c>
      <c r="B1413" s="46">
        <v>11</v>
      </c>
      <c r="C1413" s="48" t="s">
        <v>57</v>
      </c>
      <c r="D1413" s="40">
        <v>17631</v>
      </c>
      <c r="E1413" s="46" t="s">
        <v>34</v>
      </c>
    </row>
    <row r="1414" spans="1:5" s="21" customFormat="1" hidden="1" x14ac:dyDescent="0.25">
      <c r="A1414" s="46">
        <v>2017</v>
      </c>
      <c r="B1414" s="46">
        <v>11</v>
      </c>
      <c r="C1414" s="48" t="s">
        <v>57</v>
      </c>
      <c r="D1414" s="40">
        <v>270</v>
      </c>
      <c r="E1414" s="46" t="s">
        <v>35</v>
      </c>
    </row>
    <row r="1415" spans="1:5" s="21" customFormat="1" hidden="1" x14ac:dyDescent="0.25">
      <c r="A1415" s="46">
        <v>2017</v>
      </c>
      <c r="B1415" s="46">
        <v>11</v>
      </c>
      <c r="C1415" s="48" t="s">
        <v>68</v>
      </c>
      <c r="D1415" s="40">
        <v>75608</v>
      </c>
      <c r="E1415" s="46" t="s">
        <v>18</v>
      </c>
    </row>
    <row r="1416" spans="1:5" s="21" customFormat="1" hidden="1" x14ac:dyDescent="0.25">
      <c r="A1416" s="46">
        <v>2017</v>
      </c>
      <c r="B1416" s="46">
        <v>11</v>
      </c>
      <c r="C1416" s="48" t="s">
        <v>68</v>
      </c>
      <c r="D1416" s="40">
        <v>75338</v>
      </c>
      <c r="E1416" s="46" t="s">
        <v>34</v>
      </c>
    </row>
    <row r="1417" spans="1:5" s="21" customFormat="1" hidden="1" x14ac:dyDescent="0.25">
      <c r="A1417" s="46">
        <v>2017</v>
      </c>
      <c r="B1417" s="46">
        <v>11</v>
      </c>
      <c r="C1417" s="48" t="s">
        <v>68</v>
      </c>
      <c r="D1417" s="40">
        <v>270</v>
      </c>
      <c r="E1417" s="46" t="s">
        <v>35</v>
      </c>
    </row>
    <row r="1418" spans="1:5" s="21" customFormat="1" hidden="1" x14ac:dyDescent="0.25">
      <c r="A1418" s="46">
        <v>2017</v>
      </c>
      <c r="B1418" s="46">
        <v>12</v>
      </c>
      <c r="C1418" s="42" t="s">
        <v>13</v>
      </c>
      <c r="D1418" s="44">
        <v>8979</v>
      </c>
      <c r="E1418" s="46" t="s">
        <v>18</v>
      </c>
    </row>
    <row r="1419" spans="1:5" s="21" customFormat="1" hidden="1" x14ac:dyDescent="0.25">
      <c r="A1419" s="46">
        <v>2017</v>
      </c>
      <c r="B1419" s="46">
        <v>12</v>
      </c>
      <c r="C1419" s="42" t="s">
        <v>13</v>
      </c>
      <c r="D1419" s="44">
        <v>6304</v>
      </c>
      <c r="E1419" s="46" t="s">
        <v>34</v>
      </c>
    </row>
    <row r="1420" spans="1:5" s="21" customFormat="1" hidden="1" x14ac:dyDescent="0.25">
      <c r="A1420" s="46">
        <v>2017</v>
      </c>
      <c r="B1420" s="46">
        <v>12</v>
      </c>
      <c r="C1420" s="42" t="s">
        <v>13</v>
      </c>
      <c r="D1420" s="40">
        <v>2675</v>
      </c>
      <c r="E1420" s="46" t="s">
        <v>35</v>
      </c>
    </row>
    <row r="1421" spans="1:5" s="21" customFormat="1" hidden="1" x14ac:dyDescent="0.25">
      <c r="A1421" s="46">
        <v>2017</v>
      </c>
      <c r="B1421" s="46">
        <v>12</v>
      </c>
      <c r="C1421" s="55" t="s">
        <v>83</v>
      </c>
      <c r="D1421" s="44">
        <v>1347</v>
      </c>
      <c r="E1421" s="46" t="s">
        <v>18</v>
      </c>
    </row>
    <row r="1422" spans="1:5" s="21" customFormat="1" hidden="1" x14ac:dyDescent="0.25">
      <c r="A1422" s="46">
        <v>2017</v>
      </c>
      <c r="B1422" s="46">
        <v>12</v>
      </c>
      <c r="C1422" s="55" t="s">
        <v>83</v>
      </c>
      <c r="D1422" s="44">
        <v>239</v>
      </c>
      <c r="E1422" s="46" t="s">
        <v>34</v>
      </c>
    </row>
    <row r="1423" spans="1:5" s="21" customFormat="1" hidden="1" x14ac:dyDescent="0.25">
      <c r="A1423" s="46">
        <v>2017</v>
      </c>
      <c r="B1423" s="46">
        <v>12</v>
      </c>
      <c r="C1423" s="55" t="s">
        <v>83</v>
      </c>
      <c r="D1423" s="40">
        <v>1108</v>
      </c>
      <c r="E1423" s="46" t="s">
        <v>35</v>
      </c>
    </row>
    <row r="1424" spans="1:5" s="21" customFormat="1" hidden="1" x14ac:dyDescent="0.25">
      <c r="A1424" s="46">
        <v>2017</v>
      </c>
      <c r="B1424" s="46">
        <v>12</v>
      </c>
      <c r="C1424" s="48" t="s">
        <v>36</v>
      </c>
      <c r="D1424" s="40">
        <v>2026</v>
      </c>
      <c r="E1424" s="46" t="s">
        <v>18</v>
      </c>
    </row>
    <row r="1425" spans="1:5" s="21" customFormat="1" hidden="1" x14ac:dyDescent="0.25">
      <c r="A1425" s="46">
        <v>2017</v>
      </c>
      <c r="B1425" s="46">
        <v>12</v>
      </c>
      <c r="C1425" s="48" t="s">
        <v>36</v>
      </c>
      <c r="D1425" s="40">
        <v>1225</v>
      </c>
      <c r="E1425" s="46" t="s">
        <v>34</v>
      </c>
    </row>
    <row r="1426" spans="1:5" s="21" customFormat="1" hidden="1" x14ac:dyDescent="0.25">
      <c r="A1426" s="46">
        <v>2017</v>
      </c>
      <c r="B1426" s="46">
        <v>12</v>
      </c>
      <c r="C1426" s="48" t="s">
        <v>36</v>
      </c>
      <c r="D1426" s="40">
        <v>801</v>
      </c>
      <c r="E1426" s="46" t="s">
        <v>35</v>
      </c>
    </row>
    <row r="1427" spans="1:5" s="21" customFormat="1" hidden="1" x14ac:dyDescent="0.25">
      <c r="A1427" s="46">
        <v>2017</v>
      </c>
      <c r="B1427" s="46">
        <v>12</v>
      </c>
      <c r="C1427" s="48" t="s">
        <v>4</v>
      </c>
      <c r="D1427" s="40">
        <v>6004</v>
      </c>
      <c r="E1427" s="46" t="s">
        <v>18</v>
      </c>
    </row>
    <row r="1428" spans="1:5" s="21" customFormat="1" hidden="1" x14ac:dyDescent="0.25">
      <c r="A1428" s="46">
        <v>2017</v>
      </c>
      <c r="B1428" s="46">
        <v>12</v>
      </c>
      <c r="C1428" s="48" t="s">
        <v>4</v>
      </c>
      <c r="D1428" s="40">
        <v>4928</v>
      </c>
      <c r="E1428" s="46" t="s">
        <v>34</v>
      </c>
    </row>
    <row r="1429" spans="1:5" s="21" customFormat="1" hidden="1" x14ac:dyDescent="0.25">
      <c r="A1429" s="46">
        <v>2017</v>
      </c>
      <c r="B1429" s="46">
        <v>12</v>
      </c>
      <c r="C1429" s="48" t="s">
        <v>4</v>
      </c>
      <c r="D1429" s="40">
        <v>1076</v>
      </c>
      <c r="E1429" s="46" t="s">
        <v>35</v>
      </c>
    </row>
    <row r="1430" spans="1:5" s="21" customFormat="1" hidden="1" x14ac:dyDescent="0.25">
      <c r="A1430" s="46">
        <v>2017</v>
      </c>
      <c r="B1430" s="46">
        <v>12</v>
      </c>
      <c r="C1430" s="48" t="s">
        <v>66</v>
      </c>
      <c r="D1430" s="40">
        <v>3104</v>
      </c>
      <c r="E1430" s="46" t="s">
        <v>18</v>
      </c>
    </row>
    <row r="1431" spans="1:5" s="21" customFormat="1" hidden="1" x14ac:dyDescent="0.25">
      <c r="A1431" s="46">
        <v>2017</v>
      </c>
      <c r="B1431" s="46">
        <v>12</v>
      </c>
      <c r="C1431" s="48" t="s">
        <v>66</v>
      </c>
      <c r="D1431" s="40">
        <v>2910</v>
      </c>
      <c r="E1431" s="46" t="s">
        <v>34</v>
      </c>
    </row>
    <row r="1432" spans="1:5" s="21" customFormat="1" hidden="1" x14ac:dyDescent="0.25">
      <c r="A1432" s="46">
        <v>2017</v>
      </c>
      <c r="B1432" s="46">
        <v>12</v>
      </c>
      <c r="C1432" s="48" t="s">
        <v>66</v>
      </c>
      <c r="D1432" s="40">
        <v>194</v>
      </c>
      <c r="E1432" s="46" t="s">
        <v>35</v>
      </c>
    </row>
    <row r="1433" spans="1:5" s="21" customFormat="1" hidden="1" x14ac:dyDescent="0.25">
      <c r="A1433" s="46">
        <v>2017</v>
      </c>
      <c r="B1433" s="46">
        <v>12</v>
      </c>
      <c r="C1433" s="48" t="s">
        <v>76</v>
      </c>
      <c r="D1433" s="40">
        <v>21450</v>
      </c>
      <c r="E1433" s="46" t="s">
        <v>18</v>
      </c>
    </row>
    <row r="1434" spans="1:5" s="21" customFormat="1" hidden="1" x14ac:dyDescent="0.25">
      <c r="A1434" s="46">
        <v>2017</v>
      </c>
      <c r="B1434" s="46">
        <v>12</v>
      </c>
      <c r="C1434" s="48" t="s">
        <v>76</v>
      </c>
      <c r="D1434" s="40">
        <v>21364</v>
      </c>
      <c r="E1434" s="46" t="s">
        <v>34</v>
      </c>
    </row>
    <row r="1435" spans="1:5" s="21" customFormat="1" hidden="1" x14ac:dyDescent="0.25">
      <c r="A1435" s="46">
        <v>2017</v>
      </c>
      <c r="B1435" s="46">
        <v>12</v>
      </c>
      <c r="C1435" s="48" t="s">
        <v>76</v>
      </c>
      <c r="D1435" s="40">
        <v>86</v>
      </c>
      <c r="E1435" s="46" t="s">
        <v>35</v>
      </c>
    </row>
    <row r="1436" spans="1:5" s="21" customFormat="1" hidden="1" x14ac:dyDescent="0.25">
      <c r="A1436" s="46">
        <v>2017</v>
      </c>
      <c r="B1436" s="46">
        <v>12</v>
      </c>
      <c r="C1436" s="48" t="s">
        <v>84</v>
      </c>
      <c r="D1436" s="40">
        <v>7046</v>
      </c>
      <c r="E1436" s="46" t="s">
        <v>18</v>
      </c>
    </row>
    <row r="1437" spans="1:5" s="21" customFormat="1" hidden="1" x14ac:dyDescent="0.25">
      <c r="A1437" s="46">
        <v>2017</v>
      </c>
      <c r="B1437" s="46">
        <v>12</v>
      </c>
      <c r="C1437" s="48" t="s">
        <v>84</v>
      </c>
      <c r="D1437" s="40">
        <v>6478</v>
      </c>
      <c r="E1437" s="46" t="s">
        <v>34</v>
      </c>
    </row>
    <row r="1438" spans="1:5" s="21" customFormat="1" hidden="1" x14ac:dyDescent="0.25">
      <c r="A1438" s="46">
        <v>2017</v>
      </c>
      <c r="B1438" s="46">
        <v>12</v>
      </c>
      <c r="C1438" s="48" t="s">
        <v>84</v>
      </c>
      <c r="D1438" s="40">
        <v>568</v>
      </c>
      <c r="E1438" s="46" t="s">
        <v>35</v>
      </c>
    </row>
    <row r="1439" spans="1:5" s="21" customFormat="1" hidden="1" x14ac:dyDescent="0.25">
      <c r="A1439" s="46">
        <v>2017</v>
      </c>
      <c r="B1439" s="46">
        <v>12</v>
      </c>
      <c r="C1439" s="48" t="s">
        <v>16</v>
      </c>
      <c r="D1439" s="40">
        <v>250937</v>
      </c>
      <c r="E1439" s="46" t="s">
        <v>18</v>
      </c>
    </row>
    <row r="1440" spans="1:5" s="21" customFormat="1" hidden="1" x14ac:dyDescent="0.25">
      <c r="A1440" s="46">
        <v>2017</v>
      </c>
      <c r="B1440" s="46">
        <v>12</v>
      </c>
      <c r="C1440" s="48" t="s">
        <v>16</v>
      </c>
      <c r="D1440" s="40">
        <v>215886</v>
      </c>
      <c r="E1440" s="46" t="s">
        <v>34</v>
      </c>
    </row>
    <row r="1441" spans="1:5" s="21" customFormat="1" hidden="1" x14ac:dyDescent="0.25">
      <c r="A1441" s="46">
        <v>2017</v>
      </c>
      <c r="B1441" s="46">
        <v>12</v>
      </c>
      <c r="C1441" s="48" t="s">
        <v>16</v>
      </c>
      <c r="D1441" s="40">
        <v>35051</v>
      </c>
      <c r="E1441" s="46" t="s">
        <v>35</v>
      </c>
    </row>
    <row r="1442" spans="1:5" s="21" customFormat="1" hidden="1" x14ac:dyDescent="0.25">
      <c r="A1442" s="46">
        <v>2017</v>
      </c>
      <c r="B1442" s="46">
        <v>12</v>
      </c>
      <c r="C1442" s="48" t="s">
        <v>67</v>
      </c>
      <c r="D1442" s="40">
        <v>272387</v>
      </c>
      <c r="E1442" s="46" t="s">
        <v>18</v>
      </c>
    </row>
    <row r="1443" spans="1:5" s="21" customFormat="1" hidden="1" x14ac:dyDescent="0.25">
      <c r="A1443" s="46">
        <v>2017</v>
      </c>
      <c r="B1443" s="46">
        <v>12</v>
      </c>
      <c r="C1443" s="48" t="s">
        <v>67</v>
      </c>
      <c r="D1443" s="40">
        <v>237250</v>
      </c>
      <c r="E1443" s="46" t="s">
        <v>34</v>
      </c>
    </row>
    <row r="1444" spans="1:5" s="21" customFormat="1" hidden="1" x14ac:dyDescent="0.25">
      <c r="A1444" s="46">
        <v>2017</v>
      </c>
      <c r="B1444" s="46">
        <v>12</v>
      </c>
      <c r="C1444" s="48" t="s">
        <v>67</v>
      </c>
      <c r="D1444" s="40">
        <v>35137</v>
      </c>
      <c r="E1444" s="46" t="s">
        <v>35</v>
      </c>
    </row>
    <row r="1445" spans="1:5" s="21" customFormat="1" hidden="1" x14ac:dyDescent="0.25">
      <c r="A1445" s="46">
        <v>2017</v>
      </c>
      <c r="B1445" s="46">
        <v>12</v>
      </c>
      <c r="C1445" s="48" t="s">
        <v>80</v>
      </c>
      <c r="D1445" s="40">
        <v>57763</v>
      </c>
      <c r="E1445" s="46" t="s">
        <v>18</v>
      </c>
    </row>
    <row r="1446" spans="1:5" s="21" customFormat="1" hidden="1" x14ac:dyDescent="0.25">
      <c r="A1446" s="46">
        <v>2017</v>
      </c>
      <c r="B1446" s="46">
        <v>12</v>
      </c>
      <c r="C1446" s="48" t="s">
        <v>80</v>
      </c>
      <c r="D1446" s="40">
        <v>57763</v>
      </c>
      <c r="E1446" s="46" t="s">
        <v>34</v>
      </c>
    </row>
    <row r="1447" spans="1:5" s="21" customFormat="1" hidden="1" x14ac:dyDescent="0.25">
      <c r="A1447" s="46">
        <v>2017</v>
      </c>
      <c r="B1447" s="46">
        <v>12</v>
      </c>
      <c r="C1447" s="48" t="s">
        <v>80</v>
      </c>
      <c r="D1447" s="40">
        <v>0</v>
      </c>
      <c r="E1447" s="46" t="s">
        <v>35</v>
      </c>
    </row>
    <row r="1448" spans="1:5" s="21" customFormat="1" hidden="1" x14ac:dyDescent="0.25">
      <c r="A1448" s="46">
        <v>2017</v>
      </c>
      <c r="B1448" s="46">
        <v>12</v>
      </c>
      <c r="C1448" s="48" t="s">
        <v>57</v>
      </c>
      <c r="D1448" s="40">
        <v>18254</v>
      </c>
      <c r="E1448" s="46" t="s">
        <v>18</v>
      </c>
    </row>
    <row r="1449" spans="1:5" s="21" customFormat="1" hidden="1" x14ac:dyDescent="0.25">
      <c r="A1449" s="46">
        <v>2017</v>
      </c>
      <c r="B1449" s="46">
        <v>12</v>
      </c>
      <c r="C1449" s="48" t="s">
        <v>57</v>
      </c>
      <c r="D1449" s="40">
        <v>17936</v>
      </c>
      <c r="E1449" s="46" t="s">
        <v>34</v>
      </c>
    </row>
    <row r="1450" spans="1:5" s="21" customFormat="1" hidden="1" x14ac:dyDescent="0.25">
      <c r="A1450" s="46">
        <v>2017</v>
      </c>
      <c r="B1450" s="46">
        <v>12</v>
      </c>
      <c r="C1450" s="48" t="s">
        <v>57</v>
      </c>
      <c r="D1450" s="40">
        <v>318</v>
      </c>
      <c r="E1450" s="46" t="s">
        <v>35</v>
      </c>
    </row>
    <row r="1451" spans="1:5" s="21" customFormat="1" hidden="1" x14ac:dyDescent="0.25">
      <c r="A1451" s="46">
        <v>2017</v>
      </c>
      <c r="B1451" s="46">
        <v>12</v>
      </c>
      <c r="C1451" s="48" t="s">
        <v>68</v>
      </c>
      <c r="D1451" s="40">
        <v>76017</v>
      </c>
      <c r="E1451" s="46" t="s">
        <v>18</v>
      </c>
    </row>
    <row r="1452" spans="1:5" s="21" customFormat="1" hidden="1" x14ac:dyDescent="0.25">
      <c r="A1452" s="46">
        <v>2017</v>
      </c>
      <c r="B1452" s="46">
        <v>12</v>
      </c>
      <c r="C1452" s="48" t="s">
        <v>68</v>
      </c>
      <c r="D1452" s="40">
        <v>75699</v>
      </c>
      <c r="E1452" s="46" t="s">
        <v>34</v>
      </c>
    </row>
    <row r="1453" spans="1:5" s="21" customFormat="1" hidden="1" x14ac:dyDescent="0.25">
      <c r="A1453" s="46">
        <v>2017</v>
      </c>
      <c r="B1453" s="46">
        <v>12</v>
      </c>
      <c r="C1453" s="48" t="s">
        <v>68</v>
      </c>
      <c r="D1453" s="40">
        <v>318</v>
      </c>
      <c r="E1453" s="46" t="s">
        <v>35</v>
      </c>
    </row>
    <row r="1454" spans="1:5" s="21" customFormat="1" hidden="1" x14ac:dyDescent="0.25">
      <c r="A1454" s="46">
        <v>2018</v>
      </c>
      <c r="B1454" s="46">
        <v>1</v>
      </c>
      <c r="C1454" s="48" t="s">
        <v>16</v>
      </c>
      <c r="D1454" s="40">
        <v>36458</v>
      </c>
      <c r="E1454" s="46" t="s">
        <v>35</v>
      </c>
    </row>
    <row r="1455" spans="1:5" s="21" customFormat="1" hidden="1" x14ac:dyDescent="0.25">
      <c r="A1455" s="46">
        <v>2018</v>
      </c>
      <c r="B1455" s="46">
        <v>1</v>
      </c>
      <c r="C1455" s="48" t="s">
        <v>16</v>
      </c>
      <c r="D1455" s="40">
        <v>211060</v>
      </c>
      <c r="E1455" s="46" t="s">
        <v>34</v>
      </c>
    </row>
    <row r="1456" spans="1:5" s="21" customFormat="1" hidden="1" x14ac:dyDescent="0.25">
      <c r="A1456" s="46">
        <v>2018</v>
      </c>
      <c r="B1456" s="46">
        <v>1</v>
      </c>
      <c r="C1456" s="48" t="s">
        <v>16</v>
      </c>
      <c r="D1456" s="40">
        <v>247518</v>
      </c>
      <c r="E1456" s="46" t="s">
        <v>18</v>
      </c>
    </row>
    <row r="1457" spans="1:5" s="21" customFormat="1" hidden="1" x14ac:dyDescent="0.25">
      <c r="A1457" s="46">
        <v>2018</v>
      </c>
      <c r="B1457" s="46">
        <v>1</v>
      </c>
      <c r="C1457" s="40" t="s">
        <v>67</v>
      </c>
      <c r="D1457" s="40">
        <v>36556</v>
      </c>
      <c r="E1457" s="46" t="s">
        <v>35</v>
      </c>
    </row>
    <row r="1458" spans="1:5" s="21" customFormat="1" hidden="1" x14ac:dyDescent="0.25">
      <c r="A1458" s="46">
        <v>2018</v>
      </c>
      <c r="B1458" s="46">
        <v>1</v>
      </c>
      <c r="C1458" s="40" t="s">
        <v>67</v>
      </c>
      <c r="D1458" s="40">
        <v>232498</v>
      </c>
      <c r="E1458" s="46" t="s">
        <v>34</v>
      </c>
    </row>
    <row r="1459" spans="1:5" s="21" customFormat="1" hidden="1" x14ac:dyDescent="0.25">
      <c r="A1459" s="46">
        <v>2018</v>
      </c>
      <c r="B1459" s="46">
        <v>1</v>
      </c>
      <c r="C1459" s="40" t="s">
        <v>67</v>
      </c>
      <c r="D1459" s="40">
        <v>269054</v>
      </c>
      <c r="E1459" s="46" t="s">
        <v>18</v>
      </c>
    </row>
    <row r="1460" spans="1:5" s="21" customFormat="1" hidden="1" x14ac:dyDescent="0.25">
      <c r="A1460" s="46">
        <v>2018</v>
      </c>
      <c r="B1460" s="46">
        <v>1</v>
      </c>
      <c r="C1460" s="48" t="s">
        <v>80</v>
      </c>
      <c r="D1460" s="40">
        <v>31</v>
      </c>
      <c r="E1460" s="46" t="s">
        <v>35</v>
      </c>
    </row>
    <row r="1461" spans="1:5" s="21" customFormat="1" hidden="1" x14ac:dyDescent="0.25">
      <c r="A1461" s="46">
        <v>2018</v>
      </c>
      <c r="B1461" s="46">
        <v>1</v>
      </c>
      <c r="C1461" s="48" t="s">
        <v>80</v>
      </c>
      <c r="D1461" s="49">
        <v>59324</v>
      </c>
      <c r="E1461" s="46" t="s">
        <v>34</v>
      </c>
    </row>
    <row r="1462" spans="1:5" s="21" customFormat="1" hidden="1" x14ac:dyDescent="0.25">
      <c r="A1462" s="46">
        <v>2018</v>
      </c>
      <c r="B1462" s="46">
        <v>1</v>
      </c>
      <c r="C1462" s="48" t="s">
        <v>80</v>
      </c>
      <c r="D1462" s="40">
        <v>59355</v>
      </c>
      <c r="E1462" s="46" t="s">
        <v>18</v>
      </c>
    </row>
    <row r="1463" spans="1:5" s="21" customFormat="1" hidden="1" x14ac:dyDescent="0.25">
      <c r="A1463" s="46">
        <v>2018</v>
      </c>
      <c r="B1463" s="46">
        <v>1</v>
      </c>
      <c r="C1463" s="48" t="s">
        <v>57</v>
      </c>
      <c r="D1463" s="40">
        <v>564</v>
      </c>
      <c r="E1463" s="46" t="s">
        <v>35</v>
      </c>
    </row>
    <row r="1464" spans="1:5" s="21" customFormat="1" hidden="1" x14ac:dyDescent="0.25">
      <c r="A1464" s="46">
        <v>2018</v>
      </c>
      <c r="B1464" s="46">
        <v>1</v>
      </c>
      <c r="C1464" s="48" t="s">
        <v>57</v>
      </c>
      <c r="D1464" s="40">
        <v>20094</v>
      </c>
      <c r="E1464" s="46" t="s">
        <v>34</v>
      </c>
    </row>
    <row r="1465" spans="1:5" s="21" customFormat="1" hidden="1" x14ac:dyDescent="0.25">
      <c r="A1465" s="46">
        <v>2018</v>
      </c>
      <c r="B1465" s="46">
        <v>1</v>
      </c>
      <c r="C1465" s="48" t="s">
        <v>57</v>
      </c>
      <c r="D1465" s="40">
        <v>20658</v>
      </c>
      <c r="E1465" s="46" t="s">
        <v>18</v>
      </c>
    </row>
    <row r="1466" spans="1:5" s="21" customFormat="1" hidden="1" x14ac:dyDescent="0.25">
      <c r="A1466" s="46">
        <v>2018</v>
      </c>
      <c r="B1466" s="46">
        <v>1</v>
      </c>
      <c r="C1466" s="40" t="s">
        <v>68</v>
      </c>
      <c r="D1466" s="40">
        <v>595</v>
      </c>
      <c r="E1466" s="46" t="s">
        <v>35</v>
      </c>
    </row>
    <row r="1467" spans="1:5" s="21" customFormat="1" hidden="1" x14ac:dyDescent="0.25">
      <c r="A1467" s="46">
        <v>2018</v>
      </c>
      <c r="B1467" s="46">
        <v>1</v>
      </c>
      <c r="C1467" s="40" t="s">
        <v>68</v>
      </c>
      <c r="D1467" s="40">
        <v>79418</v>
      </c>
      <c r="E1467" s="46" t="s">
        <v>34</v>
      </c>
    </row>
    <row r="1468" spans="1:5" s="21" customFormat="1" hidden="1" x14ac:dyDescent="0.25">
      <c r="A1468" s="46">
        <v>2018</v>
      </c>
      <c r="B1468" s="46">
        <v>1</v>
      </c>
      <c r="C1468" s="40" t="s">
        <v>68</v>
      </c>
      <c r="D1468" s="40">
        <v>80013</v>
      </c>
      <c r="E1468" s="46" t="s">
        <v>18</v>
      </c>
    </row>
    <row r="1469" spans="1:5" s="21" customFormat="1" hidden="1" x14ac:dyDescent="0.25">
      <c r="A1469" s="46">
        <v>2018</v>
      </c>
      <c r="B1469" s="46">
        <v>1</v>
      </c>
      <c r="C1469" s="42" t="s">
        <v>13</v>
      </c>
      <c r="D1469" s="40">
        <v>2524</v>
      </c>
      <c r="E1469" s="46" t="s">
        <v>35</v>
      </c>
    </row>
    <row r="1470" spans="1:5" s="21" customFormat="1" hidden="1" x14ac:dyDescent="0.25">
      <c r="A1470" s="46">
        <v>2018</v>
      </c>
      <c r="B1470" s="46">
        <v>1</v>
      </c>
      <c r="C1470" s="42" t="s">
        <v>13</v>
      </c>
      <c r="D1470" s="40">
        <v>4606</v>
      </c>
      <c r="E1470" s="46" t="s">
        <v>34</v>
      </c>
    </row>
    <row r="1471" spans="1:5" s="21" customFormat="1" hidden="1" x14ac:dyDescent="0.25">
      <c r="A1471" s="46">
        <v>2018</v>
      </c>
      <c r="B1471" s="46">
        <v>1</v>
      </c>
      <c r="C1471" s="42" t="s">
        <v>13</v>
      </c>
      <c r="D1471" s="40">
        <v>7130</v>
      </c>
      <c r="E1471" s="46" t="s">
        <v>18</v>
      </c>
    </row>
    <row r="1472" spans="1:5" s="21" customFormat="1" hidden="1" x14ac:dyDescent="0.25">
      <c r="A1472" s="46">
        <v>2018</v>
      </c>
      <c r="B1472" s="46">
        <v>1</v>
      </c>
      <c r="C1472" s="48" t="s">
        <v>76</v>
      </c>
      <c r="D1472" s="40">
        <v>98</v>
      </c>
      <c r="E1472" s="46" t="s">
        <v>35</v>
      </c>
    </row>
    <row r="1473" spans="1:5" s="21" customFormat="1" hidden="1" x14ac:dyDescent="0.25">
      <c r="A1473" s="46">
        <v>2018</v>
      </c>
      <c r="B1473" s="46">
        <v>1</v>
      </c>
      <c r="C1473" s="48" t="s">
        <v>76</v>
      </c>
      <c r="D1473" s="49">
        <v>21438</v>
      </c>
      <c r="E1473" s="46" t="s">
        <v>34</v>
      </c>
    </row>
    <row r="1474" spans="1:5" s="21" customFormat="1" hidden="1" x14ac:dyDescent="0.25">
      <c r="A1474" s="46">
        <v>2018</v>
      </c>
      <c r="B1474" s="46">
        <v>1</v>
      </c>
      <c r="C1474" s="48" t="s">
        <v>76</v>
      </c>
      <c r="D1474" s="40">
        <v>21536</v>
      </c>
      <c r="E1474" s="46" t="s">
        <v>18</v>
      </c>
    </row>
    <row r="1475" spans="1:5" s="21" customFormat="1" hidden="1" x14ac:dyDescent="0.25">
      <c r="A1475" s="46">
        <v>2018</v>
      </c>
      <c r="B1475" s="48">
        <v>1</v>
      </c>
      <c r="C1475" s="48" t="s">
        <v>83</v>
      </c>
      <c r="D1475" s="40">
        <v>192</v>
      </c>
      <c r="E1475" s="46" t="s">
        <v>34</v>
      </c>
    </row>
    <row r="1476" spans="1:5" s="21" customFormat="1" hidden="1" x14ac:dyDescent="0.25">
      <c r="A1476" s="46">
        <v>2018</v>
      </c>
      <c r="B1476" s="48">
        <v>1</v>
      </c>
      <c r="C1476" s="48" t="s">
        <v>83</v>
      </c>
      <c r="D1476" s="40">
        <v>551</v>
      </c>
      <c r="E1476" s="46" t="s">
        <v>35</v>
      </c>
    </row>
    <row r="1477" spans="1:5" s="21" customFormat="1" hidden="1" x14ac:dyDescent="0.25">
      <c r="A1477" s="46">
        <v>2018</v>
      </c>
      <c r="B1477" s="46">
        <v>1</v>
      </c>
      <c r="C1477" s="48" t="s">
        <v>83</v>
      </c>
      <c r="D1477" s="40">
        <v>743</v>
      </c>
      <c r="E1477" s="46" t="s">
        <v>18</v>
      </c>
    </row>
    <row r="1478" spans="1:5" s="21" customFormat="1" hidden="1" x14ac:dyDescent="0.25">
      <c r="A1478" s="46">
        <v>2018</v>
      </c>
      <c r="B1478" s="48">
        <v>1</v>
      </c>
      <c r="C1478" s="48" t="s">
        <v>84</v>
      </c>
      <c r="D1478" s="40">
        <v>6485</v>
      </c>
      <c r="E1478" s="46" t="s">
        <v>34</v>
      </c>
    </row>
    <row r="1479" spans="1:5" s="21" customFormat="1" hidden="1" x14ac:dyDescent="0.25">
      <c r="A1479" s="46">
        <v>2018</v>
      </c>
      <c r="B1479" s="48">
        <v>1</v>
      </c>
      <c r="C1479" s="48" t="s">
        <v>84</v>
      </c>
      <c r="D1479" s="40">
        <v>699</v>
      </c>
      <c r="E1479" s="46" t="s">
        <v>35</v>
      </c>
    </row>
    <row r="1480" spans="1:5" s="21" customFormat="1" hidden="1" x14ac:dyDescent="0.25">
      <c r="A1480" s="46">
        <v>2018</v>
      </c>
      <c r="B1480" s="48">
        <v>1</v>
      </c>
      <c r="C1480" s="48" t="s">
        <v>84</v>
      </c>
      <c r="D1480" s="40">
        <v>7184</v>
      </c>
      <c r="E1480" s="46" t="s">
        <v>18</v>
      </c>
    </row>
    <row r="1481" spans="1:5" s="21" customFormat="1" hidden="1" x14ac:dyDescent="0.25">
      <c r="A1481" s="46">
        <v>2018</v>
      </c>
      <c r="B1481" s="46">
        <v>1</v>
      </c>
      <c r="C1481" s="48" t="s">
        <v>4</v>
      </c>
      <c r="D1481" s="46">
        <v>201</v>
      </c>
      <c r="E1481" s="40" t="s">
        <v>35</v>
      </c>
    </row>
    <row r="1482" spans="1:5" s="21" customFormat="1" hidden="1" x14ac:dyDescent="0.25">
      <c r="A1482" s="46">
        <v>2018</v>
      </c>
      <c r="B1482" s="46">
        <v>1</v>
      </c>
      <c r="C1482" s="48" t="s">
        <v>4</v>
      </c>
      <c r="D1482" s="48">
        <v>2355</v>
      </c>
      <c r="E1482" s="40" t="s">
        <v>34</v>
      </c>
    </row>
    <row r="1483" spans="1:5" s="21" customFormat="1" hidden="1" x14ac:dyDescent="0.25">
      <c r="A1483" s="46">
        <v>2018</v>
      </c>
      <c r="B1483" s="46">
        <v>1</v>
      </c>
      <c r="C1483" s="48" t="s">
        <v>4</v>
      </c>
      <c r="D1483" s="40">
        <v>2556</v>
      </c>
      <c r="E1483" s="46" t="s">
        <v>18</v>
      </c>
    </row>
    <row r="1484" spans="1:5" s="21" customFormat="1" hidden="1" x14ac:dyDescent="0.25">
      <c r="A1484" s="46">
        <v>2018</v>
      </c>
      <c r="B1484" s="46">
        <v>1</v>
      </c>
      <c r="C1484" s="48" t="s">
        <v>36</v>
      </c>
      <c r="D1484" s="46">
        <v>620</v>
      </c>
      <c r="E1484" s="40" t="s">
        <v>35</v>
      </c>
    </row>
    <row r="1485" spans="1:5" s="21" customFormat="1" hidden="1" x14ac:dyDescent="0.25">
      <c r="A1485" s="46">
        <v>2018</v>
      </c>
      <c r="B1485" s="46">
        <v>1</v>
      </c>
      <c r="C1485" s="48" t="s">
        <v>36</v>
      </c>
      <c r="D1485" s="46">
        <v>978</v>
      </c>
      <c r="E1485" s="40" t="s">
        <v>34</v>
      </c>
    </row>
    <row r="1486" spans="1:5" s="21" customFormat="1" hidden="1" x14ac:dyDescent="0.25">
      <c r="A1486" s="46">
        <v>2018</v>
      </c>
      <c r="B1486" s="46">
        <v>1</v>
      </c>
      <c r="C1486" s="48" t="s">
        <v>36</v>
      </c>
      <c r="D1486" s="40">
        <v>1598</v>
      </c>
      <c r="E1486" s="46" t="s">
        <v>18</v>
      </c>
    </row>
    <row r="1487" spans="1:5" s="21" customFormat="1" hidden="1" x14ac:dyDescent="0.25">
      <c r="A1487" s="46">
        <v>2018</v>
      </c>
      <c r="B1487" s="46">
        <v>1</v>
      </c>
      <c r="C1487" s="48" t="s">
        <v>66</v>
      </c>
      <c r="D1487" s="40">
        <v>64</v>
      </c>
      <c r="E1487" s="48" t="s">
        <v>35</v>
      </c>
    </row>
    <row r="1488" spans="1:5" s="21" customFormat="1" hidden="1" x14ac:dyDescent="0.25">
      <c r="A1488" s="46">
        <v>2018</v>
      </c>
      <c r="B1488" s="46">
        <v>1</v>
      </c>
      <c r="C1488" s="48" t="s">
        <v>66</v>
      </c>
      <c r="D1488" s="40">
        <v>1481</v>
      </c>
      <c r="E1488" s="48" t="s">
        <v>34</v>
      </c>
    </row>
    <row r="1489" spans="1:5" s="21" customFormat="1" hidden="1" x14ac:dyDescent="0.25">
      <c r="A1489" s="46">
        <v>2018</v>
      </c>
      <c r="B1489" s="46">
        <v>1</v>
      </c>
      <c r="C1489" s="48" t="s">
        <v>66</v>
      </c>
      <c r="D1489" s="48">
        <v>1545</v>
      </c>
      <c r="E1489" s="46" t="s">
        <v>18</v>
      </c>
    </row>
    <row r="1490" spans="1:5" s="21" customFormat="1" hidden="1" x14ac:dyDescent="0.25">
      <c r="A1490" s="46">
        <v>2018</v>
      </c>
      <c r="B1490" s="46">
        <v>2</v>
      </c>
      <c r="C1490" s="48" t="s">
        <v>16</v>
      </c>
      <c r="D1490" s="40">
        <v>39884</v>
      </c>
      <c r="E1490" s="46" t="s">
        <v>35</v>
      </c>
    </row>
    <row r="1491" spans="1:5" s="21" customFormat="1" hidden="1" x14ac:dyDescent="0.25">
      <c r="A1491" s="46">
        <v>2018</v>
      </c>
      <c r="B1491" s="46">
        <v>2</v>
      </c>
      <c r="C1491" s="48" t="s">
        <v>16</v>
      </c>
      <c r="D1491" s="40">
        <v>206773</v>
      </c>
      <c r="E1491" s="46" t="s">
        <v>34</v>
      </c>
    </row>
    <row r="1492" spans="1:5" s="21" customFormat="1" hidden="1" x14ac:dyDescent="0.25">
      <c r="A1492" s="46">
        <v>2018</v>
      </c>
      <c r="B1492" s="46">
        <v>2</v>
      </c>
      <c r="C1492" s="48" t="s">
        <v>16</v>
      </c>
      <c r="D1492" s="40">
        <v>246657</v>
      </c>
      <c r="E1492" s="46" t="s">
        <v>18</v>
      </c>
    </row>
    <row r="1493" spans="1:5" s="21" customFormat="1" hidden="1" x14ac:dyDescent="0.25">
      <c r="A1493" s="46">
        <v>2018</v>
      </c>
      <c r="B1493" s="46">
        <v>2</v>
      </c>
      <c r="C1493" s="40" t="s">
        <v>67</v>
      </c>
      <c r="D1493" s="40">
        <v>39992</v>
      </c>
      <c r="E1493" s="46" t="s">
        <v>35</v>
      </c>
    </row>
    <row r="1494" spans="1:5" s="21" customFormat="1" hidden="1" x14ac:dyDescent="0.25">
      <c r="A1494" s="46">
        <v>2018</v>
      </c>
      <c r="B1494" s="46">
        <v>2</v>
      </c>
      <c r="C1494" s="40" t="s">
        <v>67</v>
      </c>
      <c r="D1494" s="40">
        <v>228037</v>
      </c>
      <c r="E1494" s="46" t="s">
        <v>34</v>
      </c>
    </row>
    <row r="1495" spans="1:5" s="21" customFormat="1" hidden="1" x14ac:dyDescent="0.25">
      <c r="A1495" s="46">
        <v>2018</v>
      </c>
      <c r="B1495" s="46">
        <v>2</v>
      </c>
      <c r="C1495" s="40" t="s">
        <v>67</v>
      </c>
      <c r="D1495" s="40">
        <f>D1493+D1494</f>
        <v>268029</v>
      </c>
      <c r="E1495" s="46" t="s">
        <v>18</v>
      </c>
    </row>
    <row r="1496" spans="1:5" s="21" customFormat="1" hidden="1" x14ac:dyDescent="0.25">
      <c r="A1496" s="46">
        <v>2018</v>
      </c>
      <c r="B1496" s="46">
        <v>2</v>
      </c>
      <c r="C1496" s="48" t="s">
        <v>80</v>
      </c>
      <c r="D1496" s="40">
        <v>36</v>
      </c>
      <c r="E1496" s="46" t="s">
        <v>35</v>
      </c>
    </row>
    <row r="1497" spans="1:5" s="21" customFormat="1" hidden="1" x14ac:dyDescent="0.25">
      <c r="A1497" s="46">
        <v>2018</v>
      </c>
      <c r="B1497" s="46">
        <v>2</v>
      </c>
      <c r="C1497" s="48" t="s">
        <v>80</v>
      </c>
      <c r="D1497" s="49">
        <v>59099</v>
      </c>
      <c r="E1497" s="46" t="s">
        <v>34</v>
      </c>
    </row>
    <row r="1498" spans="1:5" s="21" customFormat="1" hidden="1" x14ac:dyDescent="0.25">
      <c r="A1498" s="46">
        <v>2018</v>
      </c>
      <c r="B1498" s="46">
        <v>2</v>
      </c>
      <c r="C1498" s="48" t="s">
        <v>80</v>
      </c>
      <c r="D1498" s="40">
        <v>59135</v>
      </c>
      <c r="E1498" s="46" t="s">
        <v>18</v>
      </c>
    </row>
    <row r="1499" spans="1:5" s="21" customFormat="1" hidden="1" x14ac:dyDescent="0.25">
      <c r="A1499" s="46">
        <v>2018</v>
      </c>
      <c r="B1499" s="46">
        <v>2</v>
      </c>
      <c r="C1499" s="48" t="s">
        <v>57</v>
      </c>
      <c r="D1499" s="40">
        <v>616</v>
      </c>
      <c r="E1499" s="46" t="s">
        <v>35</v>
      </c>
    </row>
    <row r="1500" spans="1:5" s="21" customFormat="1" hidden="1" x14ac:dyDescent="0.25">
      <c r="A1500" s="46">
        <v>2018</v>
      </c>
      <c r="B1500" s="46">
        <v>2</v>
      </c>
      <c r="C1500" s="48" t="s">
        <v>57</v>
      </c>
      <c r="D1500" s="40">
        <v>20826</v>
      </c>
      <c r="E1500" s="46" t="s">
        <v>34</v>
      </c>
    </row>
    <row r="1501" spans="1:5" s="21" customFormat="1" hidden="1" x14ac:dyDescent="0.25">
      <c r="A1501" s="46">
        <v>2018</v>
      </c>
      <c r="B1501" s="46">
        <v>2</v>
      </c>
      <c r="C1501" s="48" t="s">
        <v>57</v>
      </c>
      <c r="D1501" s="40">
        <v>21442</v>
      </c>
      <c r="E1501" s="46" t="s">
        <v>18</v>
      </c>
    </row>
    <row r="1502" spans="1:5" s="21" customFormat="1" hidden="1" x14ac:dyDescent="0.25">
      <c r="A1502" s="46">
        <v>2018</v>
      </c>
      <c r="B1502" s="46">
        <v>2</v>
      </c>
      <c r="C1502" s="40" t="s">
        <v>68</v>
      </c>
      <c r="D1502" s="40">
        <v>652</v>
      </c>
      <c r="E1502" s="46" t="s">
        <v>35</v>
      </c>
    </row>
    <row r="1503" spans="1:5" s="21" customFormat="1" hidden="1" x14ac:dyDescent="0.25">
      <c r="A1503" s="46">
        <v>2018</v>
      </c>
      <c r="B1503" s="46">
        <v>2</v>
      </c>
      <c r="C1503" s="40" t="s">
        <v>68</v>
      </c>
      <c r="D1503" s="40">
        <v>79925</v>
      </c>
      <c r="E1503" s="46" t="s">
        <v>34</v>
      </c>
    </row>
    <row r="1504" spans="1:5" s="21" customFormat="1" hidden="1" x14ac:dyDescent="0.25">
      <c r="A1504" s="46">
        <v>2018</v>
      </c>
      <c r="B1504" s="46">
        <v>2</v>
      </c>
      <c r="C1504" s="40" t="s">
        <v>68</v>
      </c>
      <c r="D1504" s="40">
        <v>80577</v>
      </c>
      <c r="E1504" s="46" t="s">
        <v>18</v>
      </c>
    </row>
    <row r="1505" spans="1:5" s="21" customFormat="1" hidden="1" x14ac:dyDescent="0.25">
      <c r="A1505" s="46">
        <v>2018</v>
      </c>
      <c r="B1505" s="46">
        <v>2</v>
      </c>
      <c r="C1505" s="42" t="s">
        <v>13</v>
      </c>
      <c r="D1505" s="40">
        <v>4400</v>
      </c>
      <c r="E1505" s="46" t="s">
        <v>35</v>
      </c>
    </row>
    <row r="1506" spans="1:5" s="21" customFormat="1" hidden="1" x14ac:dyDescent="0.25">
      <c r="A1506" s="46">
        <v>2018</v>
      </c>
      <c r="B1506" s="46">
        <v>2</v>
      </c>
      <c r="C1506" s="42" t="s">
        <v>13</v>
      </c>
      <c r="D1506" s="40">
        <v>3728</v>
      </c>
      <c r="E1506" s="46" t="s">
        <v>34</v>
      </c>
    </row>
    <row r="1507" spans="1:5" s="21" customFormat="1" hidden="1" x14ac:dyDescent="0.25">
      <c r="A1507" s="46">
        <v>2018</v>
      </c>
      <c r="B1507" s="46">
        <v>2</v>
      </c>
      <c r="C1507" s="42" t="s">
        <v>13</v>
      </c>
      <c r="D1507" s="40">
        <v>8128</v>
      </c>
      <c r="E1507" s="46" t="s">
        <v>18</v>
      </c>
    </row>
    <row r="1508" spans="1:5" s="21" customFormat="1" hidden="1" x14ac:dyDescent="0.25">
      <c r="A1508" s="46">
        <v>2018</v>
      </c>
      <c r="B1508" s="46">
        <v>2</v>
      </c>
      <c r="C1508" s="48" t="s">
        <v>76</v>
      </c>
      <c r="D1508" s="40">
        <v>108</v>
      </c>
      <c r="E1508" s="46" t="s">
        <v>35</v>
      </c>
    </row>
    <row r="1509" spans="1:5" s="21" customFormat="1" hidden="1" x14ac:dyDescent="0.25">
      <c r="A1509" s="46">
        <v>2018</v>
      </c>
      <c r="B1509" s="46">
        <v>2</v>
      </c>
      <c r="C1509" s="48" t="s">
        <v>76</v>
      </c>
      <c r="D1509" s="49">
        <v>21264</v>
      </c>
      <c r="E1509" s="46" t="s">
        <v>34</v>
      </c>
    </row>
    <row r="1510" spans="1:5" s="21" customFormat="1" hidden="1" x14ac:dyDescent="0.25">
      <c r="A1510" s="46">
        <v>2018</v>
      </c>
      <c r="B1510" s="46">
        <v>2</v>
      </c>
      <c r="C1510" s="48" t="s">
        <v>76</v>
      </c>
      <c r="D1510" s="40">
        <v>21372</v>
      </c>
      <c r="E1510" s="46" t="s">
        <v>18</v>
      </c>
    </row>
    <row r="1511" spans="1:5" s="21" customFormat="1" hidden="1" x14ac:dyDescent="0.25">
      <c r="A1511" s="46">
        <v>2018</v>
      </c>
      <c r="B1511" s="48">
        <v>2</v>
      </c>
      <c r="C1511" s="48" t="s">
        <v>83</v>
      </c>
      <c r="D1511" s="40">
        <v>189</v>
      </c>
      <c r="E1511" s="46" t="s">
        <v>34</v>
      </c>
    </row>
    <row r="1512" spans="1:5" s="21" customFormat="1" hidden="1" x14ac:dyDescent="0.25">
      <c r="A1512" s="46">
        <v>2018</v>
      </c>
      <c r="B1512" s="48">
        <v>2</v>
      </c>
      <c r="C1512" s="48" t="s">
        <v>83</v>
      </c>
      <c r="D1512" s="40">
        <v>736</v>
      </c>
      <c r="E1512" s="46" t="s">
        <v>35</v>
      </c>
    </row>
    <row r="1513" spans="1:5" s="21" customFormat="1" hidden="1" x14ac:dyDescent="0.25">
      <c r="A1513" s="46">
        <v>2018</v>
      </c>
      <c r="B1513" s="46">
        <v>2</v>
      </c>
      <c r="C1513" s="48" t="s">
        <v>83</v>
      </c>
      <c r="D1513" s="40">
        <v>925</v>
      </c>
      <c r="E1513" s="46" t="s">
        <v>18</v>
      </c>
    </row>
    <row r="1514" spans="1:5" s="21" customFormat="1" hidden="1" x14ac:dyDescent="0.25">
      <c r="A1514" s="46">
        <v>2018</v>
      </c>
      <c r="B1514" s="48">
        <v>2</v>
      </c>
      <c r="C1514" s="48" t="s">
        <v>84</v>
      </c>
      <c r="D1514" s="40">
        <v>6245</v>
      </c>
      <c r="E1514" s="46" t="s">
        <v>34</v>
      </c>
    </row>
    <row r="1515" spans="1:5" s="21" customFormat="1" hidden="1" x14ac:dyDescent="0.25">
      <c r="A1515" s="46">
        <v>2018</v>
      </c>
      <c r="B1515" s="48">
        <v>2</v>
      </c>
      <c r="C1515" s="48" t="s">
        <v>84</v>
      </c>
      <c r="D1515" s="40">
        <v>928</v>
      </c>
      <c r="E1515" s="46" t="s">
        <v>35</v>
      </c>
    </row>
    <row r="1516" spans="1:5" s="21" customFormat="1" hidden="1" x14ac:dyDescent="0.25">
      <c r="A1516" s="46">
        <v>2018</v>
      </c>
      <c r="B1516" s="48">
        <v>2</v>
      </c>
      <c r="C1516" s="48" t="s">
        <v>84</v>
      </c>
      <c r="D1516" s="40">
        <v>7173</v>
      </c>
      <c r="E1516" s="46" t="s">
        <v>18</v>
      </c>
    </row>
    <row r="1517" spans="1:5" s="21" customFormat="1" hidden="1" x14ac:dyDescent="0.25">
      <c r="A1517" s="46">
        <v>2018</v>
      </c>
      <c r="B1517" s="46">
        <v>2</v>
      </c>
      <c r="C1517" s="48" t="s">
        <v>4</v>
      </c>
      <c r="D1517" s="46">
        <v>926</v>
      </c>
      <c r="E1517" s="40" t="s">
        <v>35</v>
      </c>
    </row>
    <row r="1518" spans="1:5" s="21" customFormat="1" hidden="1" x14ac:dyDescent="0.25">
      <c r="A1518" s="46">
        <v>2018</v>
      </c>
      <c r="B1518" s="46">
        <v>2</v>
      </c>
      <c r="C1518" s="48" t="s">
        <v>4</v>
      </c>
      <c r="D1518" s="48">
        <v>9380</v>
      </c>
      <c r="E1518" s="40" t="s">
        <v>34</v>
      </c>
    </row>
    <row r="1519" spans="1:5" s="21" customFormat="1" hidden="1" x14ac:dyDescent="0.25">
      <c r="A1519" s="46">
        <v>2018</v>
      </c>
      <c r="B1519" s="46">
        <v>2</v>
      </c>
      <c r="C1519" s="48" t="s">
        <v>4</v>
      </c>
      <c r="D1519" s="40">
        <v>10306</v>
      </c>
      <c r="E1519" s="46" t="s">
        <v>18</v>
      </c>
    </row>
    <row r="1520" spans="1:5" s="21" customFormat="1" hidden="1" x14ac:dyDescent="0.25">
      <c r="A1520" s="46">
        <v>2018</v>
      </c>
      <c r="B1520" s="46">
        <v>2</v>
      </c>
      <c r="C1520" s="48" t="s">
        <v>36</v>
      </c>
      <c r="D1520" s="46">
        <v>947</v>
      </c>
      <c r="E1520" s="40" t="s">
        <v>35</v>
      </c>
    </row>
    <row r="1521" spans="1:5" s="21" customFormat="1" hidden="1" x14ac:dyDescent="0.25">
      <c r="A1521" s="46">
        <v>2018</v>
      </c>
      <c r="B1521" s="46">
        <v>2</v>
      </c>
      <c r="C1521" s="48" t="s">
        <v>36</v>
      </c>
      <c r="D1521" s="48">
        <v>1791</v>
      </c>
      <c r="E1521" s="40" t="s">
        <v>34</v>
      </c>
    </row>
    <row r="1522" spans="1:5" s="21" customFormat="1" hidden="1" x14ac:dyDescent="0.25">
      <c r="A1522" s="46">
        <v>2018</v>
      </c>
      <c r="B1522" s="46">
        <v>2</v>
      </c>
      <c r="C1522" s="48" t="s">
        <v>36</v>
      </c>
      <c r="D1522" s="40">
        <v>2738</v>
      </c>
      <c r="E1522" s="46" t="s">
        <v>18</v>
      </c>
    </row>
    <row r="1523" spans="1:5" s="21" customFormat="1" hidden="1" x14ac:dyDescent="0.25">
      <c r="A1523" s="46">
        <v>2018</v>
      </c>
      <c r="B1523" s="46">
        <v>2</v>
      </c>
      <c r="C1523" s="48" t="s">
        <v>66</v>
      </c>
      <c r="D1523" s="40">
        <v>238</v>
      </c>
      <c r="E1523" s="48" t="s">
        <v>35</v>
      </c>
    </row>
    <row r="1524" spans="1:5" s="21" customFormat="1" hidden="1" x14ac:dyDescent="0.25">
      <c r="A1524" s="46">
        <v>2018</v>
      </c>
      <c r="B1524" s="46">
        <v>2</v>
      </c>
      <c r="C1524" s="48" t="s">
        <v>66</v>
      </c>
      <c r="D1524" s="40">
        <v>5604</v>
      </c>
      <c r="E1524" s="48" t="s">
        <v>34</v>
      </c>
    </row>
    <row r="1525" spans="1:5" s="21" customFormat="1" hidden="1" x14ac:dyDescent="0.25">
      <c r="A1525" s="46">
        <v>2018</v>
      </c>
      <c r="B1525" s="46">
        <v>2</v>
      </c>
      <c r="C1525" s="48" t="s">
        <v>66</v>
      </c>
      <c r="D1525" s="48">
        <v>5842</v>
      </c>
      <c r="E1525" s="46" t="s">
        <v>18</v>
      </c>
    </row>
    <row r="1526" spans="1:5" s="21" customFormat="1" hidden="1" x14ac:dyDescent="0.25">
      <c r="A1526" s="46">
        <v>2018</v>
      </c>
      <c r="B1526" s="46">
        <v>3</v>
      </c>
      <c r="C1526" s="48" t="s">
        <v>16</v>
      </c>
      <c r="D1526" s="40">
        <v>44223</v>
      </c>
      <c r="E1526" s="46" t="s">
        <v>35</v>
      </c>
    </row>
    <row r="1527" spans="1:5" s="21" customFormat="1" hidden="1" x14ac:dyDescent="0.25">
      <c r="A1527" s="46">
        <v>2018</v>
      </c>
      <c r="B1527" s="46">
        <v>3</v>
      </c>
      <c r="C1527" s="48" t="s">
        <v>16</v>
      </c>
      <c r="D1527" s="40">
        <v>199687</v>
      </c>
      <c r="E1527" s="46" t="s">
        <v>34</v>
      </c>
    </row>
    <row r="1528" spans="1:5" s="21" customFormat="1" hidden="1" x14ac:dyDescent="0.25">
      <c r="A1528" s="46">
        <v>2018</v>
      </c>
      <c r="B1528" s="46">
        <v>3</v>
      </c>
      <c r="C1528" s="48" t="s">
        <v>16</v>
      </c>
      <c r="D1528" s="40">
        <v>243910</v>
      </c>
      <c r="E1528" s="46" t="s">
        <v>18</v>
      </c>
    </row>
    <row r="1529" spans="1:5" s="21" customFormat="1" hidden="1" x14ac:dyDescent="0.25">
      <c r="A1529" s="46">
        <v>2018</v>
      </c>
      <c r="B1529" s="46">
        <v>3</v>
      </c>
      <c r="C1529" s="40" t="s">
        <v>67</v>
      </c>
      <c r="D1529" s="40">
        <v>44357</v>
      </c>
      <c r="E1529" s="46" t="s">
        <v>35</v>
      </c>
    </row>
    <row r="1530" spans="1:5" s="21" customFormat="1" hidden="1" x14ac:dyDescent="0.25">
      <c r="A1530" s="46">
        <v>2018</v>
      </c>
      <c r="B1530" s="46">
        <v>3</v>
      </c>
      <c r="C1530" s="40" t="s">
        <v>67</v>
      </c>
      <c r="D1530" s="40">
        <v>220924</v>
      </c>
      <c r="E1530" s="46" t="s">
        <v>34</v>
      </c>
    </row>
    <row r="1531" spans="1:5" s="21" customFormat="1" hidden="1" x14ac:dyDescent="0.25">
      <c r="A1531" s="46">
        <v>2018</v>
      </c>
      <c r="B1531" s="46">
        <v>3</v>
      </c>
      <c r="C1531" s="40" t="s">
        <v>67</v>
      </c>
      <c r="D1531" s="40">
        <v>265281</v>
      </c>
      <c r="E1531" s="46" t="s">
        <v>18</v>
      </c>
    </row>
    <row r="1532" spans="1:5" s="21" customFormat="1" hidden="1" x14ac:dyDescent="0.25">
      <c r="A1532" s="46">
        <v>2018</v>
      </c>
      <c r="B1532" s="46">
        <v>3</v>
      </c>
      <c r="C1532" s="48" t="s">
        <v>80</v>
      </c>
      <c r="D1532" s="40">
        <v>48</v>
      </c>
      <c r="E1532" s="46" t="s">
        <v>35</v>
      </c>
    </row>
    <row r="1533" spans="1:5" s="21" customFormat="1" hidden="1" x14ac:dyDescent="0.25">
      <c r="A1533" s="46">
        <v>2018</v>
      </c>
      <c r="B1533" s="46">
        <v>3</v>
      </c>
      <c r="C1533" s="48" t="s">
        <v>80</v>
      </c>
      <c r="D1533" s="49">
        <v>59283</v>
      </c>
      <c r="E1533" s="46" t="s">
        <v>34</v>
      </c>
    </row>
    <row r="1534" spans="1:5" s="21" customFormat="1" hidden="1" x14ac:dyDescent="0.25">
      <c r="A1534" s="46">
        <v>2018</v>
      </c>
      <c r="B1534" s="46">
        <v>3</v>
      </c>
      <c r="C1534" s="48" t="s">
        <v>80</v>
      </c>
      <c r="D1534" s="40">
        <v>59331</v>
      </c>
      <c r="E1534" s="46" t="s">
        <v>18</v>
      </c>
    </row>
    <row r="1535" spans="1:5" s="21" customFormat="1" hidden="1" x14ac:dyDescent="0.25">
      <c r="A1535" s="46">
        <v>2018</v>
      </c>
      <c r="B1535" s="46">
        <v>3</v>
      </c>
      <c r="C1535" s="48" t="s">
        <v>57</v>
      </c>
      <c r="D1535" s="40">
        <v>697</v>
      </c>
      <c r="E1535" s="46" t="s">
        <v>35</v>
      </c>
    </row>
    <row r="1536" spans="1:5" s="21" customFormat="1" hidden="1" x14ac:dyDescent="0.25">
      <c r="A1536" s="46">
        <v>2018</v>
      </c>
      <c r="B1536" s="46">
        <v>3</v>
      </c>
      <c r="C1536" s="48" t="s">
        <v>57</v>
      </c>
      <c r="D1536" s="40">
        <v>20475</v>
      </c>
      <c r="E1536" s="46" t="s">
        <v>34</v>
      </c>
    </row>
    <row r="1537" spans="1:5" s="21" customFormat="1" hidden="1" x14ac:dyDescent="0.25">
      <c r="A1537" s="46">
        <v>2018</v>
      </c>
      <c r="B1537" s="46">
        <v>3</v>
      </c>
      <c r="C1537" s="48" t="s">
        <v>57</v>
      </c>
      <c r="D1537" s="40">
        <v>21172</v>
      </c>
      <c r="E1537" s="46" t="s">
        <v>18</v>
      </c>
    </row>
    <row r="1538" spans="1:5" s="21" customFormat="1" hidden="1" x14ac:dyDescent="0.25">
      <c r="A1538" s="46">
        <v>2018</v>
      </c>
      <c r="B1538" s="46">
        <v>3</v>
      </c>
      <c r="C1538" s="40" t="s">
        <v>68</v>
      </c>
      <c r="D1538" s="40">
        <v>745</v>
      </c>
      <c r="E1538" s="46" t="s">
        <v>35</v>
      </c>
    </row>
    <row r="1539" spans="1:5" s="21" customFormat="1" hidden="1" x14ac:dyDescent="0.25">
      <c r="A1539" s="46">
        <v>2018</v>
      </c>
      <c r="B1539" s="46">
        <v>3</v>
      </c>
      <c r="C1539" s="40" t="s">
        <v>68</v>
      </c>
      <c r="D1539" s="40">
        <v>79758</v>
      </c>
      <c r="E1539" s="46" t="s">
        <v>34</v>
      </c>
    </row>
    <row r="1540" spans="1:5" s="21" customFormat="1" hidden="1" x14ac:dyDescent="0.25">
      <c r="A1540" s="46">
        <v>2018</v>
      </c>
      <c r="B1540" s="46">
        <v>3</v>
      </c>
      <c r="C1540" s="40" t="s">
        <v>68</v>
      </c>
      <c r="D1540" s="40">
        <v>80503</v>
      </c>
      <c r="E1540" s="46" t="s">
        <v>18</v>
      </c>
    </row>
    <row r="1541" spans="1:5" s="21" customFormat="1" hidden="1" x14ac:dyDescent="0.25">
      <c r="A1541" s="46">
        <v>2018</v>
      </c>
      <c r="B1541" s="46">
        <v>3</v>
      </c>
      <c r="C1541" s="42" t="s">
        <v>13</v>
      </c>
      <c r="D1541" s="40">
        <v>5497</v>
      </c>
      <c r="E1541" s="46" t="s">
        <v>35</v>
      </c>
    </row>
    <row r="1542" spans="1:5" s="21" customFormat="1" hidden="1" x14ac:dyDescent="0.25">
      <c r="A1542" s="46">
        <v>2018</v>
      </c>
      <c r="B1542" s="46">
        <v>3</v>
      </c>
      <c r="C1542" s="42" t="s">
        <v>13</v>
      </c>
      <c r="D1542" s="40">
        <v>4100</v>
      </c>
      <c r="E1542" s="46" t="s">
        <v>34</v>
      </c>
    </row>
    <row r="1543" spans="1:5" s="21" customFormat="1" hidden="1" x14ac:dyDescent="0.25">
      <c r="A1543" s="46">
        <v>2018</v>
      </c>
      <c r="B1543" s="46">
        <v>3</v>
      </c>
      <c r="C1543" s="42" t="s">
        <v>13</v>
      </c>
      <c r="D1543" s="40">
        <v>9597</v>
      </c>
      <c r="E1543" s="46" t="s">
        <v>18</v>
      </c>
    </row>
    <row r="1544" spans="1:5" s="21" customFormat="1" hidden="1" x14ac:dyDescent="0.25">
      <c r="A1544" s="46">
        <v>2018</v>
      </c>
      <c r="B1544" s="46">
        <v>3</v>
      </c>
      <c r="C1544" s="48" t="s">
        <v>76</v>
      </c>
      <c r="D1544" s="40">
        <v>134</v>
      </c>
      <c r="E1544" s="46" t="s">
        <v>35</v>
      </c>
    </row>
    <row r="1545" spans="1:5" s="21" customFormat="1" hidden="1" x14ac:dyDescent="0.25">
      <c r="A1545" s="46">
        <v>2018</v>
      </c>
      <c r="B1545" s="46">
        <v>3</v>
      </c>
      <c r="C1545" s="48" t="s">
        <v>76</v>
      </c>
      <c r="D1545" s="49">
        <v>21237</v>
      </c>
      <c r="E1545" s="46" t="s">
        <v>34</v>
      </c>
    </row>
    <row r="1546" spans="1:5" s="21" customFormat="1" hidden="1" x14ac:dyDescent="0.25">
      <c r="A1546" s="46">
        <v>2018</v>
      </c>
      <c r="B1546" s="46">
        <v>3</v>
      </c>
      <c r="C1546" s="48" t="s">
        <v>76</v>
      </c>
      <c r="D1546" s="40">
        <v>21371</v>
      </c>
      <c r="E1546" s="46" t="s">
        <v>18</v>
      </c>
    </row>
    <row r="1547" spans="1:5" s="21" customFormat="1" hidden="1" x14ac:dyDescent="0.25">
      <c r="A1547" s="46">
        <v>2018</v>
      </c>
      <c r="B1547" s="48">
        <v>3</v>
      </c>
      <c r="C1547" s="48" t="s">
        <v>83</v>
      </c>
      <c r="D1547" s="40">
        <v>505</v>
      </c>
      <c r="E1547" s="46" t="s">
        <v>34</v>
      </c>
    </row>
    <row r="1548" spans="1:5" s="21" customFormat="1" hidden="1" x14ac:dyDescent="0.25">
      <c r="A1548" s="46">
        <v>2018</v>
      </c>
      <c r="B1548" s="48">
        <v>3</v>
      </c>
      <c r="C1548" s="48" t="s">
        <v>83</v>
      </c>
      <c r="D1548" s="40">
        <v>1537</v>
      </c>
      <c r="E1548" s="46" t="s">
        <v>35</v>
      </c>
    </row>
    <row r="1549" spans="1:5" s="21" customFormat="1" hidden="1" x14ac:dyDescent="0.25">
      <c r="A1549" s="46">
        <v>2018</v>
      </c>
      <c r="B1549" s="46">
        <v>3</v>
      </c>
      <c r="C1549" s="48" t="s">
        <v>83</v>
      </c>
      <c r="D1549" s="40">
        <v>2042</v>
      </c>
      <c r="E1549" s="46" t="s">
        <v>18</v>
      </c>
    </row>
    <row r="1550" spans="1:5" s="21" customFormat="1" hidden="1" x14ac:dyDescent="0.25">
      <c r="A1550" s="46">
        <v>2018</v>
      </c>
      <c r="B1550" s="48">
        <v>3</v>
      </c>
      <c r="C1550" s="48" t="s">
        <v>84</v>
      </c>
      <c r="D1550" s="40">
        <v>9540</v>
      </c>
      <c r="E1550" s="46" t="s">
        <v>34</v>
      </c>
    </row>
    <row r="1551" spans="1:5" s="21" customFormat="1" hidden="1" x14ac:dyDescent="0.25">
      <c r="A1551" s="46">
        <v>2018</v>
      </c>
      <c r="B1551" s="48">
        <v>3</v>
      </c>
      <c r="C1551" s="48" t="s">
        <v>84</v>
      </c>
      <c r="D1551" s="40">
        <v>1056</v>
      </c>
      <c r="E1551" s="46" t="s">
        <v>35</v>
      </c>
    </row>
    <row r="1552" spans="1:5" s="21" customFormat="1" hidden="1" x14ac:dyDescent="0.25">
      <c r="A1552" s="46">
        <v>2018</v>
      </c>
      <c r="B1552" s="48">
        <v>3</v>
      </c>
      <c r="C1552" s="48" t="s">
        <v>84</v>
      </c>
      <c r="D1552" s="40">
        <v>10596</v>
      </c>
      <c r="E1552" s="46" t="s">
        <v>18</v>
      </c>
    </row>
    <row r="1553" spans="1:5" s="21" customFormat="1" hidden="1" x14ac:dyDescent="0.25">
      <c r="A1553" s="46">
        <v>2018</v>
      </c>
      <c r="B1553" s="46">
        <v>3</v>
      </c>
      <c r="C1553" s="48" t="s">
        <v>4</v>
      </c>
      <c r="D1553" s="46">
        <v>871</v>
      </c>
      <c r="E1553" s="40" t="s">
        <v>35</v>
      </c>
    </row>
    <row r="1554" spans="1:5" s="21" customFormat="1" hidden="1" x14ac:dyDescent="0.25">
      <c r="A1554" s="46">
        <v>2018</v>
      </c>
      <c r="B1554" s="46">
        <v>3</v>
      </c>
      <c r="C1554" s="48" t="s">
        <v>4</v>
      </c>
      <c r="D1554" s="48">
        <v>7552</v>
      </c>
      <c r="E1554" s="40" t="s">
        <v>34</v>
      </c>
    </row>
    <row r="1555" spans="1:5" s="21" customFormat="1" hidden="1" x14ac:dyDescent="0.25">
      <c r="A1555" s="46">
        <v>2018</v>
      </c>
      <c r="B1555" s="46">
        <v>3</v>
      </c>
      <c r="C1555" s="48" t="s">
        <v>4</v>
      </c>
      <c r="D1555" s="40">
        <v>8423</v>
      </c>
      <c r="E1555" s="46" t="s">
        <v>18</v>
      </c>
    </row>
    <row r="1556" spans="1:5" s="21" customFormat="1" hidden="1" x14ac:dyDescent="0.25">
      <c r="A1556" s="46">
        <v>2018</v>
      </c>
      <c r="B1556" s="46">
        <v>3</v>
      </c>
      <c r="C1556" s="48" t="s">
        <v>36</v>
      </c>
      <c r="D1556" s="46">
        <v>940</v>
      </c>
      <c r="E1556" s="40" t="s">
        <v>35</v>
      </c>
    </row>
    <row r="1557" spans="1:5" s="21" customFormat="1" hidden="1" x14ac:dyDescent="0.25">
      <c r="A1557" s="46">
        <v>2018</v>
      </c>
      <c r="B1557" s="46">
        <v>3</v>
      </c>
      <c r="C1557" s="48" t="s">
        <v>36</v>
      </c>
      <c r="D1557" s="48">
        <v>1291</v>
      </c>
      <c r="E1557" s="40" t="s">
        <v>34</v>
      </c>
    </row>
    <row r="1558" spans="1:5" s="21" customFormat="1" hidden="1" x14ac:dyDescent="0.25">
      <c r="A1558" s="46">
        <v>2018</v>
      </c>
      <c r="B1558" s="46">
        <v>3</v>
      </c>
      <c r="C1558" s="48" t="s">
        <v>36</v>
      </c>
      <c r="D1558" s="40">
        <v>2231</v>
      </c>
      <c r="E1558" s="46" t="s">
        <v>18</v>
      </c>
    </row>
    <row r="1559" spans="1:5" s="21" customFormat="1" hidden="1" x14ac:dyDescent="0.25">
      <c r="A1559" s="46">
        <v>2018</v>
      </c>
      <c r="B1559" s="46">
        <v>3</v>
      </c>
      <c r="C1559" s="48" t="s">
        <v>66</v>
      </c>
      <c r="D1559" s="40">
        <v>162</v>
      </c>
      <c r="E1559" s="48" t="s">
        <v>35</v>
      </c>
    </row>
    <row r="1560" spans="1:5" s="21" customFormat="1" hidden="1" x14ac:dyDescent="0.25">
      <c r="A1560" s="46">
        <v>2018</v>
      </c>
      <c r="B1560" s="46">
        <v>3</v>
      </c>
      <c r="C1560" s="48" t="s">
        <v>66</v>
      </c>
      <c r="D1560" s="40">
        <v>3765</v>
      </c>
      <c r="E1560" s="48" t="s">
        <v>34</v>
      </c>
    </row>
    <row r="1561" spans="1:5" s="21" customFormat="1" hidden="1" x14ac:dyDescent="0.25">
      <c r="A1561" s="46">
        <v>2018</v>
      </c>
      <c r="B1561" s="46">
        <v>3</v>
      </c>
      <c r="C1561" s="48" t="s">
        <v>66</v>
      </c>
      <c r="D1561" s="48">
        <v>3927</v>
      </c>
      <c r="E1561" s="46" t="s">
        <v>18</v>
      </c>
    </row>
    <row r="1562" spans="1:5" s="21" customFormat="1" hidden="1" x14ac:dyDescent="0.25">
      <c r="A1562" s="46">
        <v>2018</v>
      </c>
      <c r="B1562" s="46">
        <v>4</v>
      </c>
      <c r="C1562" s="48" t="s">
        <v>16</v>
      </c>
      <c r="D1562" s="40">
        <v>47445</v>
      </c>
      <c r="E1562" s="46" t="s">
        <v>35</v>
      </c>
    </row>
    <row r="1563" spans="1:5" s="21" customFormat="1" hidden="1" x14ac:dyDescent="0.25">
      <c r="A1563" s="46">
        <v>2018</v>
      </c>
      <c r="B1563" s="46">
        <v>4</v>
      </c>
      <c r="C1563" s="48" t="s">
        <v>16</v>
      </c>
      <c r="D1563" s="40">
        <v>195353</v>
      </c>
      <c r="E1563" s="46" t="s">
        <v>34</v>
      </c>
    </row>
    <row r="1564" spans="1:5" s="21" customFormat="1" hidden="1" x14ac:dyDescent="0.25">
      <c r="A1564" s="46">
        <v>2018</v>
      </c>
      <c r="B1564" s="46">
        <v>4</v>
      </c>
      <c r="C1564" s="48" t="s">
        <v>16</v>
      </c>
      <c r="D1564" s="40">
        <v>242798</v>
      </c>
      <c r="E1564" s="46" t="s">
        <v>18</v>
      </c>
    </row>
    <row r="1565" spans="1:5" s="21" customFormat="1" hidden="1" x14ac:dyDescent="0.25">
      <c r="A1565" s="46">
        <v>2018</v>
      </c>
      <c r="B1565" s="46">
        <v>4</v>
      </c>
      <c r="C1565" s="40" t="s">
        <v>67</v>
      </c>
      <c r="D1565" s="40">
        <v>47594</v>
      </c>
      <c r="E1565" s="46" t="s">
        <v>35</v>
      </c>
    </row>
    <row r="1566" spans="1:5" s="21" customFormat="1" hidden="1" x14ac:dyDescent="0.25">
      <c r="A1566" s="46">
        <v>2018</v>
      </c>
      <c r="B1566" s="46">
        <v>4</v>
      </c>
      <c r="C1566" s="40" t="s">
        <v>67</v>
      </c>
      <c r="D1566" s="40">
        <v>216432</v>
      </c>
      <c r="E1566" s="46" t="s">
        <v>34</v>
      </c>
    </row>
    <row r="1567" spans="1:5" s="21" customFormat="1" hidden="1" x14ac:dyDescent="0.25">
      <c r="A1567" s="46">
        <v>2018</v>
      </c>
      <c r="B1567" s="46">
        <v>4</v>
      </c>
      <c r="C1567" s="40" t="s">
        <v>67</v>
      </c>
      <c r="D1567" s="40">
        <v>264026</v>
      </c>
      <c r="E1567" s="46" t="s">
        <v>18</v>
      </c>
    </row>
    <row r="1568" spans="1:5" s="21" customFormat="1" hidden="1" x14ac:dyDescent="0.25">
      <c r="A1568" s="46">
        <v>2018</v>
      </c>
      <c r="B1568" s="46">
        <v>4</v>
      </c>
      <c r="C1568" s="48" t="s">
        <v>80</v>
      </c>
      <c r="D1568" s="40">
        <v>52</v>
      </c>
      <c r="E1568" s="46" t="s">
        <v>35</v>
      </c>
    </row>
    <row r="1569" spans="1:5" s="21" customFormat="1" hidden="1" x14ac:dyDescent="0.25">
      <c r="A1569" s="46">
        <v>2018</v>
      </c>
      <c r="B1569" s="46">
        <v>4</v>
      </c>
      <c r="C1569" s="48" t="s">
        <v>80</v>
      </c>
      <c r="D1569" s="49">
        <v>57346</v>
      </c>
      <c r="E1569" s="46" t="s">
        <v>34</v>
      </c>
    </row>
    <row r="1570" spans="1:5" s="21" customFormat="1" hidden="1" x14ac:dyDescent="0.25">
      <c r="A1570" s="46">
        <v>2018</v>
      </c>
      <c r="B1570" s="46">
        <v>4</v>
      </c>
      <c r="C1570" s="48" t="s">
        <v>80</v>
      </c>
      <c r="D1570" s="40">
        <v>57398</v>
      </c>
      <c r="E1570" s="46" t="s">
        <v>18</v>
      </c>
    </row>
    <row r="1571" spans="1:5" s="21" customFormat="1" hidden="1" x14ac:dyDescent="0.25">
      <c r="A1571" s="46">
        <v>2018</v>
      </c>
      <c r="B1571" s="46">
        <v>4</v>
      </c>
      <c r="C1571" s="48" t="s">
        <v>57</v>
      </c>
      <c r="D1571" s="40">
        <v>896</v>
      </c>
      <c r="E1571" s="46" t="s">
        <v>35</v>
      </c>
    </row>
    <row r="1572" spans="1:5" s="21" customFormat="1" hidden="1" x14ac:dyDescent="0.25">
      <c r="A1572" s="46">
        <v>2018</v>
      </c>
      <c r="B1572" s="46">
        <v>4</v>
      </c>
      <c r="C1572" s="48" t="s">
        <v>57</v>
      </c>
      <c r="D1572" s="40">
        <v>21563</v>
      </c>
      <c r="E1572" s="46" t="s">
        <v>34</v>
      </c>
    </row>
    <row r="1573" spans="1:5" s="21" customFormat="1" hidden="1" x14ac:dyDescent="0.25">
      <c r="A1573" s="46">
        <v>2018</v>
      </c>
      <c r="B1573" s="46">
        <v>4</v>
      </c>
      <c r="C1573" s="48" t="s">
        <v>57</v>
      </c>
      <c r="D1573" s="40">
        <v>22459</v>
      </c>
      <c r="E1573" s="46" t="s">
        <v>18</v>
      </c>
    </row>
    <row r="1574" spans="1:5" s="21" customFormat="1" hidden="1" x14ac:dyDescent="0.25">
      <c r="A1574" s="46">
        <v>2018</v>
      </c>
      <c r="B1574" s="46">
        <v>4</v>
      </c>
      <c r="C1574" s="40" t="s">
        <v>68</v>
      </c>
      <c r="D1574" s="40">
        <v>948</v>
      </c>
      <c r="E1574" s="46" t="s">
        <v>35</v>
      </c>
    </row>
    <row r="1575" spans="1:5" s="21" customFormat="1" hidden="1" x14ac:dyDescent="0.25">
      <c r="A1575" s="46">
        <v>2018</v>
      </c>
      <c r="B1575" s="46">
        <v>4</v>
      </c>
      <c r="C1575" s="40" t="s">
        <v>68</v>
      </c>
      <c r="D1575" s="40">
        <v>78909</v>
      </c>
      <c r="E1575" s="46" t="s">
        <v>34</v>
      </c>
    </row>
    <row r="1576" spans="1:5" s="21" customFormat="1" hidden="1" x14ac:dyDescent="0.25">
      <c r="A1576" s="46">
        <v>2018</v>
      </c>
      <c r="B1576" s="46">
        <v>4</v>
      </c>
      <c r="C1576" s="40" t="s">
        <v>68</v>
      </c>
      <c r="D1576" s="40">
        <v>79857</v>
      </c>
      <c r="E1576" s="46" t="s">
        <v>18</v>
      </c>
    </row>
    <row r="1577" spans="1:5" s="21" customFormat="1" hidden="1" x14ac:dyDescent="0.25">
      <c r="A1577" s="46">
        <v>2018</v>
      </c>
      <c r="B1577" s="46">
        <v>4</v>
      </c>
      <c r="C1577" s="42" t="s">
        <v>13</v>
      </c>
      <c r="D1577" s="40">
        <v>4977</v>
      </c>
      <c r="E1577" s="46" t="s">
        <v>35</v>
      </c>
    </row>
    <row r="1578" spans="1:5" s="21" customFormat="1" hidden="1" x14ac:dyDescent="0.25">
      <c r="A1578" s="46">
        <v>2018</v>
      </c>
      <c r="B1578" s="46">
        <v>4</v>
      </c>
      <c r="C1578" s="42" t="s">
        <v>13</v>
      </c>
      <c r="D1578" s="40">
        <v>4309</v>
      </c>
      <c r="E1578" s="46" t="s">
        <v>34</v>
      </c>
    </row>
    <row r="1579" spans="1:5" s="21" customFormat="1" hidden="1" x14ac:dyDescent="0.25">
      <c r="A1579" s="46">
        <v>2018</v>
      </c>
      <c r="B1579" s="46">
        <v>4</v>
      </c>
      <c r="C1579" s="42" t="s">
        <v>13</v>
      </c>
      <c r="D1579" s="40">
        <v>9286</v>
      </c>
      <c r="E1579" s="46" t="s">
        <v>18</v>
      </c>
    </row>
    <row r="1580" spans="1:5" s="21" customFormat="1" hidden="1" x14ac:dyDescent="0.25">
      <c r="A1580" s="46">
        <v>2018</v>
      </c>
      <c r="B1580" s="46">
        <v>4</v>
      </c>
      <c r="C1580" s="48" t="s">
        <v>76</v>
      </c>
      <c r="D1580" s="40">
        <v>149</v>
      </c>
      <c r="E1580" s="46" t="s">
        <v>35</v>
      </c>
    </row>
    <row r="1581" spans="1:5" s="21" customFormat="1" hidden="1" x14ac:dyDescent="0.25">
      <c r="A1581" s="46">
        <v>2018</v>
      </c>
      <c r="B1581" s="46">
        <v>4</v>
      </c>
      <c r="C1581" s="48" t="s">
        <v>76</v>
      </c>
      <c r="D1581" s="49">
        <v>21079</v>
      </c>
      <c r="E1581" s="46" t="s">
        <v>34</v>
      </c>
    </row>
    <row r="1582" spans="1:5" s="21" customFormat="1" hidden="1" x14ac:dyDescent="0.25">
      <c r="A1582" s="46">
        <v>2018</v>
      </c>
      <c r="B1582" s="46">
        <v>4</v>
      </c>
      <c r="C1582" s="48" t="s">
        <v>76</v>
      </c>
      <c r="D1582" s="40">
        <v>21228</v>
      </c>
      <c r="E1582" s="46" t="s">
        <v>18</v>
      </c>
    </row>
    <row r="1583" spans="1:5" s="21" customFormat="1" hidden="1" x14ac:dyDescent="0.25">
      <c r="A1583" s="46">
        <v>2018</v>
      </c>
      <c r="B1583" s="48">
        <v>4</v>
      </c>
      <c r="C1583" s="48" t="s">
        <v>83</v>
      </c>
      <c r="D1583" s="40">
        <v>365</v>
      </c>
      <c r="E1583" s="46" t="s">
        <v>34</v>
      </c>
    </row>
    <row r="1584" spans="1:5" s="21" customFormat="1" hidden="1" x14ac:dyDescent="0.25">
      <c r="A1584" s="46">
        <v>2018</v>
      </c>
      <c r="B1584" s="48">
        <v>4</v>
      </c>
      <c r="C1584" s="48" t="s">
        <v>83</v>
      </c>
      <c r="D1584" s="40">
        <v>1274</v>
      </c>
      <c r="E1584" s="46" t="s">
        <v>35</v>
      </c>
    </row>
    <row r="1585" spans="1:5" s="21" customFormat="1" hidden="1" x14ac:dyDescent="0.25">
      <c r="A1585" s="46">
        <v>2018</v>
      </c>
      <c r="B1585" s="46">
        <v>4</v>
      </c>
      <c r="C1585" s="48" t="s">
        <v>83</v>
      </c>
      <c r="D1585" s="40">
        <v>1639</v>
      </c>
      <c r="E1585" s="46" t="s">
        <v>18</v>
      </c>
    </row>
    <row r="1586" spans="1:5" s="21" customFormat="1" hidden="1" x14ac:dyDescent="0.25">
      <c r="A1586" s="46">
        <v>2018</v>
      </c>
      <c r="B1586" s="48">
        <v>4</v>
      </c>
      <c r="C1586" s="48" t="s">
        <v>84</v>
      </c>
      <c r="D1586" s="40">
        <v>6684</v>
      </c>
      <c r="E1586" s="46" t="s">
        <v>34</v>
      </c>
    </row>
    <row r="1587" spans="1:5" s="21" customFormat="1" hidden="1" x14ac:dyDescent="0.25">
      <c r="A1587" s="46">
        <v>2018</v>
      </c>
      <c r="B1587" s="48">
        <v>4</v>
      </c>
      <c r="C1587" s="48" t="s">
        <v>84</v>
      </c>
      <c r="D1587" s="40">
        <v>1550</v>
      </c>
      <c r="E1587" s="46" t="s">
        <v>35</v>
      </c>
    </row>
    <row r="1588" spans="1:5" s="21" customFormat="1" hidden="1" x14ac:dyDescent="0.25">
      <c r="A1588" s="46">
        <v>2018</v>
      </c>
      <c r="B1588" s="48">
        <v>4</v>
      </c>
      <c r="C1588" s="48" t="s">
        <v>84</v>
      </c>
      <c r="D1588" s="40">
        <v>8234</v>
      </c>
      <c r="E1588" s="46" t="s">
        <v>18</v>
      </c>
    </row>
    <row r="1589" spans="1:5" s="21" customFormat="1" hidden="1" x14ac:dyDescent="0.25">
      <c r="A1589" s="46">
        <v>2018</v>
      </c>
      <c r="B1589" s="46">
        <v>4</v>
      </c>
      <c r="C1589" s="48" t="s">
        <v>4</v>
      </c>
      <c r="D1589" s="48">
        <v>1199</v>
      </c>
      <c r="E1589" s="40" t="s">
        <v>35</v>
      </c>
    </row>
    <row r="1590" spans="1:5" s="21" customFormat="1" hidden="1" x14ac:dyDescent="0.25">
      <c r="A1590" s="46">
        <v>2018</v>
      </c>
      <c r="B1590" s="46">
        <v>4</v>
      </c>
      <c r="C1590" s="48" t="s">
        <v>4</v>
      </c>
      <c r="D1590" s="48">
        <v>9189</v>
      </c>
      <c r="E1590" s="40" t="s">
        <v>34</v>
      </c>
    </row>
    <row r="1591" spans="1:5" s="21" customFormat="1" hidden="1" x14ac:dyDescent="0.25">
      <c r="A1591" s="46">
        <v>2018</v>
      </c>
      <c r="B1591" s="46">
        <v>4</v>
      </c>
      <c r="C1591" s="48" t="s">
        <v>4</v>
      </c>
      <c r="D1591" s="40">
        <v>10388</v>
      </c>
      <c r="E1591" s="46" t="s">
        <v>18</v>
      </c>
    </row>
    <row r="1592" spans="1:5" s="21" customFormat="1" hidden="1" x14ac:dyDescent="0.25">
      <c r="A1592" s="46">
        <v>2018</v>
      </c>
      <c r="B1592" s="46">
        <v>4</v>
      </c>
      <c r="C1592" s="48" t="s">
        <v>36</v>
      </c>
      <c r="D1592" s="46">
        <v>850</v>
      </c>
      <c r="E1592" s="40" t="s">
        <v>35</v>
      </c>
    </row>
    <row r="1593" spans="1:5" s="21" customFormat="1" hidden="1" x14ac:dyDescent="0.25">
      <c r="A1593" s="46">
        <v>2018</v>
      </c>
      <c r="B1593" s="46">
        <v>4</v>
      </c>
      <c r="C1593" s="48" t="s">
        <v>36</v>
      </c>
      <c r="D1593" s="48">
        <v>1518</v>
      </c>
      <c r="E1593" s="40" t="s">
        <v>34</v>
      </c>
    </row>
    <row r="1594" spans="1:5" s="21" customFormat="1" hidden="1" x14ac:dyDescent="0.25">
      <c r="A1594" s="46">
        <v>2018</v>
      </c>
      <c r="B1594" s="46">
        <v>4</v>
      </c>
      <c r="C1594" s="48" t="s">
        <v>36</v>
      </c>
      <c r="D1594" s="40">
        <v>2368</v>
      </c>
      <c r="E1594" s="46" t="s">
        <v>18</v>
      </c>
    </row>
    <row r="1595" spans="1:5" s="21" customFormat="1" hidden="1" x14ac:dyDescent="0.25">
      <c r="A1595" s="46">
        <v>2018</v>
      </c>
      <c r="B1595" s="46">
        <v>4</v>
      </c>
      <c r="C1595" s="48" t="s">
        <v>66</v>
      </c>
      <c r="D1595" s="40">
        <v>266</v>
      </c>
      <c r="E1595" s="48" t="s">
        <v>35</v>
      </c>
    </row>
    <row r="1596" spans="1:5" s="21" customFormat="1" hidden="1" x14ac:dyDescent="0.25">
      <c r="A1596" s="46">
        <v>2018</v>
      </c>
      <c r="B1596" s="46">
        <v>4</v>
      </c>
      <c r="C1596" s="48" t="s">
        <v>66</v>
      </c>
      <c r="D1596" s="40">
        <v>6192</v>
      </c>
      <c r="E1596" s="48" t="s">
        <v>34</v>
      </c>
    </row>
    <row r="1597" spans="1:5" s="21" customFormat="1" hidden="1" x14ac:dyDescent="0.25">
      <c r="A1597" s="46">
        <v>2018</v>
      </c>
      <c r="B1597" s="46">
        <v>4</v>
      </c>
      <c r="C1597" s="48" t="s">
        <v>66</v>
      </c>
      <c r="D1597" s="48">
        <v>6458</v>
      </c>
      <c r="E1597" s="46" t="s">
        <v>18</v>
      </c>
    </row>
    <row r="1598" spans="1:5" s="21" customFormat="1" hidden="1" x14ac:dyDescent="0.25">
      <c r="A1598" s="46">
        <v>2018</v>
      </c>
      <c r="B1598" s="46">
        <v>5</v>
      </c>
      <c r="C1598" s="48" t="s">
        <v>16</v>
      </c>
      <c r="D1598" s="40">
        <v>51485</v>
      </c>
      <c r="E1598" s="46" t="s">
        <v>35</v>
      </c>
    </row>
    <row r="1599" spans="1:5" s="21" customFormat="1" hidden="1" x14ac:dyDescent="0.25">
      <c r="A1599" s="46">
        <v>2018</v>
      </c>
      <c r="B1599" s="46">
        <v>5</v>
      </c>
      <c r="C1599" s="48" t="s">
        <v>16</v>
      </c>
      <c r="D1599" s="40">
        <v>186679</v>
      </c>
      <c r="E1599" s="46" t="s">
        <v>34</v>
      </c>
    </row>
    <row r="1600" spans="1:5" s="21" customFormat="1" hidden="1" x14ac:dyDescent="0.25">
      <c r="A1600" s="46">
        <v>2018</v>
      </c>
      <c r="B1600" s="46">
        <v>5</v>
      </c>
      <c r="C1600" s="48" t="s">
        <v>16</v>
      </c>
      <c r="D1600" s="40">
        <v>238164</v>
      </c>
      <c r="E1600" s="46" t="s">
        <v>18</v>
      </c>
    </row>
    <row r="1601" spans="1:5" s="21" customFormat="1" hidden="1" x14ac:dyDescent="0.25">
      <c r="A1601" s="46">
        <v>2018</v>
      </c>
      <c r="B1601" s="46">
        <v>5</v>
      </c>
      <c r="C1601" s="40" t="s">
        <v>67</v>
      </c>
      <c r="D1601" s="40">
        <v>51649</v>
      </c>
      <c r="E1601" s="46" t="s">
        <v>35</v>
      </c>
    </row>
    <row r="1602" spans="1:5" s="21" customFormat="1" hidden="1" x14ac:dyDescent="0.25">
      <c r="A1602" s="46">
        <v>2018</v>
      </c>
      <c r="B1602" s="46">
        <v>5</v>
      </c>
      <c r="C1602" s="40" t="s">
        <v>67</v>
      </c>
      <c r="D1602" s="40">
        <v>207622</v>
      </c>
      <c r="E1602" s="46" t="s">
        <v>34</v>
      </c>
    </row>
    <row r="1603" spans="1:5" s="21" customFormat="1" hidden="1" x14ac:dyDescent="0.25">
      <c r="A1603" s="46">
        <v>2018</v>
      </c>
      <c r="B1603" s="46">
        <v>5</v>
      </c>
      <c r="C1603" s="40" t="s">
        <v>67</v>
      </c>
      <c r="D1603" s="40">
        <v>259271</v>
      </c>
      <c r="E1603" s="46" t="s">
        <v>18</v>
      </c>
    </row>
    <row r="1604" spans="1:5" s="21" customFormat="1" hidden="1" x14ac:dyDescent="0.25">
      <c r="A1604" s="46">
        <v>2018</v>
      </c>
      <c r="B1604" s="46">
        <v>5</v>
      </c>
      <c r="C1604" s="48" t="s">
        <v>80</v>
      </c>
      <c r="D1604" s="40">
        <v>56</v>
      </c>
      <c r="E1604" s="46" t="s">
        <v>35</v>
      </c>
    </row>
    <row r="1605" spans="1:5" s="21" customFormat="1" hidden="1" x14ac:dyDescent="0.25">
      <c r="A1605" s="46">
        <v>2018</v>
      </c>
      <c r="B1605" s="46">
        <v>5</v>
      </c>
      <c r="C1605" s="48" t="s">
        <v>80</v>
      </c>
      <c r="D1605" s="49">
        <v>56146</v>
      </c>
      <c r="E1605" s="46" t="s">
        <v>34</v>
      </c>
    </row>
    <row r="1606" spans="1:5" s="21" customFormat="1" hidden="1" x14ac:dyDescent="0.25">
      <c r="A1606" s="46">
        <v>2018</v>
      </c>
      <c r="B1606" s="46">
        <v>5</v>
      </c>
      <c r="C1606" s="48" t="s">
        <v>80</v>
      </c>
      <c r="D1606" s="40">
        <v>56202</v>
      </c>
      <c r="E1606" s="46" t="s">
        <v>18</v>
      </c>
    </row>
    <row r="1607" spans="1:5" s="21" customFormat="1" hidden="1" x14ac:dyDescent="0.25">
      <c r="A1607" s="46">
        <v>2018</v>
      </c>
      <c r="B1607" s="46">
        <v>5</v>
      </c>
      <c r="C1607" s="48" t="s">
        <v>57</v>
      </c>
      <c r="D1607" s="40">
        <v>944</v>
      </c>
      <c r="E1607" s="46" t="s">
        <v>35</v>
      </c>
    </row>
    <row r="1608" spans="1:5" s="21" customFormat="1" hidden="1" x14ac:dyDescent="0.25">
      <c r="A1608" s="46">
        <v>2018</v>
      </c>
      <c r="B1608" s="46">
        <v>5</v>
      </c>
      <c r="C1608" s="48" t="s">
        <v>57</v>
      </c>
      <c r="D1608" s="40">
        <v>22114</v>
      </c>
      <c r="E1608" s="46" t="s">
        <v>34</v>
      </c>
    </row>
    <row r="1609" spans="1:5" s="21" customFormat="1" hidden="1" x14ac:dyDescent="0.25">
      <c r="A1609" s="46">
        <v>2018</v>
      </c>
      <c r="B1609" s="46">
        <v>5</v>
      </c>
      <c r="C1609" s="48" t="s">
        <v>57</v>
      </c>
      <c r="D1609" s="40">
        <v>23058</v>
      </c>
      <c r="E1609" s="46" t="s">
        <v>18</v>
      </c>
    </row>
    <row r="1610" spans="1:5" s="21" customFormat="1" hidden="1" x14ac:dyDescent="0.25">
      <c r="A1610" s="46">
        <v>2018</v>
      </c>
      <c r="B1610" s="46">
        <v>5</v>
      </c>
      <c r="C1610" s="40" t="s">
        <v>68</v>
      </c>
      <c r="D1610" s="40">
        <v>1000</v>
      </c>
      <c r="E1610" s="46" t="s">
        <v>35</v>
      </c>
    </row>
    <row r="1611" spans="1:5" s="21" customFormat="1" hidden="1" x14ac:dyDescent="0.25">
      <c r="A1611" s="46">
        <v>2018</v>
      </c>
      <c r="B1611" s="46">
        <v>5</v>
      </c>
      <c r="C1611" s="40" t="s">
        <v>68</v>
      </c>
      <c r="D1611" s="40">
        <v>78260</v>
      </c>
      <c r="E1611" s="46" t="s">
        <v>34</v>
      </c>
    </row>
    <row r="1612" spans="1:5" s="21" customFormat="1" hidden="1" x14ac:dyDescent="0.25">
      <c r="A1612" s="46">
        <v>2018</v>
      </c>
      <c r="B1612" s="46">
        <v>5</v>
      </c>
      <c r="C1612" s="40" t="s">
        <v>68</v>
      </c>
      <c r="D1612" s="40">
        <v>79260</v>
      </c>
      <c r="E1612" s="46" t="s">
        <v>18</v>
      </c>
    </row>
    <row r="1613" spans="1:5" s="21" customFormat="1" hidden="1" x14ac:dyDescent="0.25">
      <c r="A1613" s="46">
        <v>2018</v>
      </c>
      <c r="B1613" s="46">
        <v>5</v>
      </c>
      <c r="C1613" s="42" t="s">
        <v>13</v>
      </c>
      <c r="D1613" s="40">
        <v>6140</v>
      </c>
      <c r="E1613" s="46" t="s">
        <v>35</v>
      </c>
    </row>
    <row r="1614" spans="1:5" s="21" customFormat="1" hidden="1" x14ac:dyDescent="0.25">
      <c r="A1614" s="46">
        <v>2018</v>
      </c>
      <c r="B1614" s="46">
        <v>5</v>
      </c>
      <c r="C1614" s="42" t="s">
        <v>13</v>
      </c>
      <c r="D1614" s="40">
        <v>2282</v>
      </c>
      <c r="E1614" s="46" t="s">
        <v>34</v>
      </c>
    </row>
    <row r="1615" spans="1:5" s="21" customFormat="1" hidden="1" x14ac:dyDescent="0.25">
      <c r="A1615" s="46">
        <v>2018</v>
      </c>
      <c r="B1615" s="46">
        <v>5</v>
      </c>
      <c r="C1615" s="42" t="s">
        <v>13</v>
      </c>
      <c r="D1615" s="40">
        <v>8422</v>
      </c>
      <c r="E1615" s="46" t="s">
        <v>18</v>
      </c>
    </row>
    <row r="1616" spans="1:5" s="21" customFormat="1" hidden="1" x14ac:dyDescent="0.25">
      <c r="A1616" s="46">
        <v>2018</v>
      </c>
      <c r="B1616" s="46">
        <v>5</v>
      </c>
      <c r="C1616" s="48" t="s">
        <v>76</v>
      </c>
      <c r="D1616" s="40">
        <v>164</v>
      </c>
      <c r="E1616" s="46" t="s">
        <v>35</v>
      </c>
    </row>
    <row r="1617" spans="1:5" s="21" customFormat="1" hidden="1" x14ac:dyDescent="0.25">
      <c r="A1617" s="46">
        <v>2018</v>
      </c>
      <c r="B1617" s="46">
        <v>5</v>
      </c>
      <c r="C1617" s="48" t="s">
        <v>76</v>
      </c>
      <c r="D1617" s="49">
        <v>20943</v>
      </c>
      <c r="E1617" s="46" t="s">
        <v>34</v>
      </c>
    </row>
    <row r="1618" spans="1:5" s="21" customFormat="1" hidden="1" x14ac:dyDescent="0.25">
      <c r="A1618" s="46">
        <v>2018</v>
      </c>
      <c r="B1618" s="46">
        <v>5</v>
      </c>
      <c r="C1618" s="48" t="s">
        <v>76</v>
      </c>
      <c r="D1618" s="40">
        <v>21107</v>
      </c>
      <c r="E1618" s="46" t="s">
        <v>18</v>
      </c>
    </row>
    <row r="1619" spans="1:5" s="21" customFormat="1" hidden="1" x14ac:dyDescent="0.25">
      <c r="A1619" s="46">
        <v>2018</v>
      </c>
      <c r="B1619" s="48">
        <v>5</v>
      </c>
      <c r="C1619" s="48" t="s">
        <v>83</v>
      </c>
      <c r="D1619" s="40">
        <v>161</v>
      </c>
      <c r="E1619" s="46" t="s">
        <v>34</v>
      </c>
    </row>
    <row r="1620" spans="1:5" s="21" customFormat="1" hidden="1" x14ac:dyDescent="0.25">
      <c r="A1620" s="46">
        <v>2018</v>
      </c>
      <c r="B1620" s="48">
        <v>5</v>
      </c>
      <c r="C1620" s="48" t="s">
        <v>83</v>
      </c>
      <c r="D1620" s="40">
        <v>2170</v>
      </c>
      <c r="E1620" s="46" t="s">
        <v>35</v>
      </c>
    </row>
    <row r="1621" spans="1:5" s="21" customFormat="1" hidden="1" x14ac:dyDescent="0.25">
      <c r="A1621" s="46">
        <v>2018</v>
      </c>
      <c r="B1621" s="46">
        <v>5</v>
      </c>
      <c r="C1621" s="48" t="s">
        <v>83</v>
      </c>
      <c r="D1621" s="40">
        <v>2331</v>
      </c>
      <c r="E1621" s="46" t="s">
        <v>18</v>
      </c>
    </row>
    <row r="1622" spans="1:5" s="21" customFormat="1" hidden="1" x14ac:dyDescent="0.25">
      <c r="A1622" s="46">
        <v>2018</v>
      </c>
      <c r="B1622" s="48">
        <v>5</v>
      </c>
      <c r="C1622" s="48" t="s">
        <v>84</v>
      </c>
      <c r="D1622" s="40">
        <v>8961</v>
      </c>
      <c r="E1622" s="46" t="s">
        <v>34</v>
      </c>
    </row>
    <row r="1623" spans="1:5" s="21" customFormat="1" hidden="1" x14ac:dyDescent="0.25">
      <c r="A1623" s="46">
        <v>2018</v>
      </c>
      <c r="B1623" s="48">
        <v>5</v>
      </c>
      <c r="C1623" s="48" t="s">
        <v>84</v>
      </c>
      <c r="D1623" s="40">
        <v>1919</v>
      </c>
      <c r="E1623" s="46" t="s">
        <v>35</v>
      </c>
    </row>
    <row r="1624" spans="1:5" s="21" customFormat="1" hidden="1" x14ac:dyDescent="0.25">
      <c r="A1624" s="46">
        <v>2018</v>
      </c>
      <c r="B1624" s="48">
        <v>5</v>
      </c>
      <c r="C1624" s="48" t="s">
        <v>84</v>
      </c>
      <c r="D1624" s="40">
        <v>10880</v>
      </c>
      <c r="E1624" s="46" t="s">
        <v>18</v>
      </c>
    </row>
    <row r="1625" spans="1:5" s="21" customFormat="1" hidden="1" x14ac:dyDescent="0.25">
      <c r="A1625" s="46">
        <v>2018</v>
      </c>
      <c r="B1625" s="46">
        <v>5</v>
      </c>
      <c r="C1625" s="48" t="s">
        <v>4</v>
      </c>
      <c r="D1625" s="48">
        <v>2035</v>
      </c>
      <c r="E1625" s="40" t="s">
        <v>35</v>
      </c>
    </row>
    <row r="1626" spans="1:5" s="21" customFormat="1" hidden="1" x14ac:dyDescent="0.25">
      <c r="A1626" s="46">
        <v>2018</v>
      </c>
      <c r="B1626" s="46">
        <v>5</v>
      </c>
      <c r="C1626" s="48" t="s">
        <v>4</v>
      </c>
      <c r="D1626" s="48">
        <v>6465</v>
      </c>
      <c r="E1626" s="40" t="s">
        <v>34</v>
      </c>
    </row>
    <row r="1627" spans="1:5" s="21" customFormat="1" hidden="1" x14ac:dyDescent="0.25">
      <c r="A1627" s="46">
        <v>2018</v>
      </c>
      <c r="B1627" s="46">
        <v>5</v>
      </c>
      <c r="C1627" s="48" t="s">
        <v>4</v>
      </c>
      <c r="D1627" s="40">
        <v>8500</v>
      </c>
      <c r="E1627" s="46" t="s">
        <v>18</v>
      </c>
    </row>
    <row r="1628" spans="1:5" s="21" customFormat="1" hidden="1" x14ac:dyDescent="0.25">
      <c r="A1628" s="46">
        <v>2018</v>
      </c>
      <c r="B1628" s="46">
        <v>5</v>
      </c>
      <c r="C1628" s="48" t="s">
        <v>36</v>
      </c>
      <c r="D1628" s="46">
        <v>699</v>
      </c>
      <c r="E1628" s="40" t="s">
        <v>35</v>
      </c>
    </row>
    <row r="1629" spans="1:5" s="21" customFormat="1" hidden="1" x14ac:dyDescent="0.25">
      <c r="A1629" s="46">
        <v>2018</v>
      </c>
      <c r="B1629" s="46">
        <v>5</v>
      </c>
      <c r="C1629" s="48" t="s">
        <v>36</v>
      </c>
      <c r="D1629" s="48">
        <v>1395</v>
      </c>
      <c r="E1629" s="40" t="s">
        <v>34</v>
      </c>
    </row>
    <row r="1630" spans="1:5" s="21" customFormat="1" hidden="1" x14ac:dyDescent="0.25">
      <c r="A1630" s="46">
        <v>2018</v>
      </c>
      <c r="B1630" s="46">
        <v>5</v>
      </c>
      <c r="C1630" s="48" t="s">
        <v>36</v>
      </c>
      <c r="D1630" s="40">
        <v>2094</v>
      </c>
      <c r="E1630" s="46" t="s">
        <v>18</v>
      </c>
    </row>
    <row r="1631" spans="1:5" s="21" customFormat="1" hidden="1" x14ac:dyDescent="0.25">
      <c r="A1631" s="46">
        <v>2018</v>
      </c>
      <c r="B1631" s="46">
        <v>5</v>
      </c>
      <c r="C1631" s="48" t="s">
        <v>66</v>
      </c>
      <c r="D1631" s="40">
        <v>433</v>
      </c>
      <c r="E1631" s="48" t="s">
        <v>35</v>
      </c>
    </row>
    <row r="1632" spans="1:5" s="21" customFormat="1" hidden="1" x14ac:dyDescent="0.25">
      <c r="A1632" s="46">
        <v>2018</v>
      </c>
      <c r="B1632" s="46">
        <v>5</v>
      </c>
      <c r="C1632" s="48" t="s">
        <v>66</v>
      </c>
      <c r="D1632" s="40">
        <v>4099</v>
      </c>
      <c r="E1632" s="48" t="s">
        <v>34</v>
      </c>
    </row>
    <row r="1633" spans="1:5" s="21" customFormat="1" hidden="1" x14ac:dyDescent="0.25">
      <c r="A1633" s="46">
        <v>2018</v>
      </c>
      <c r="B1633" s="46">
        <v>5</v>
      </c>
      <c r="C1633" s="48" t="s">
        <v>66</v>
      </c>
      <c r="D1633" s="48">
        <v>4532</v>
      </c>
      <c r="E1633" s="46" t="s">
        <v>18</v>
      </c>
    </row>
    <row r="1634" spans="1:5" s="21" customFormat="1" hidden="1" x14ac:dyDescent="0.25">
      <c r="A1634" s="46">
        <v>2018</v>
      </c>
      <c r="B1634" s="46">
        <v>6</v>
      </c>
      <c r="C1634" s="48" t="s">
        <v>16</v>
      </c>
      <c r="D1634" s="40">
        <v>60088</v>
      </c>
      <c r="E1634" s="46" t="s">
        <v>35</v>
      </c>
    </row>
    <row r="1635" spans="1:5" s="21" customFormat="1" hidden="1" x14ac:dyDescent="0.25">
      <c r="A1635" s="46">
        <v>2018</v>
      </c>
      <c r="B1635" s="46">
        <v>6</v>
      </c>
      <c r="C1635" s="48" t="s">
        <v>16</v>
      </c>
      <c r="D1635" s="40">
        <v>180924</v>
      </c>
      <c r="E1635" s="46" t="s">
        <v>34</v>
      </c>
    </row>
    <row r="1636" spans="1:5" s="21" customFormat="1" hidden="1" x14ac:dyDescent="0.25">
      <c r="A1636" s="46">
        <v>2018</v>
      </c>
      <c r="B1636" s="46">
        <v>6</v>
      </c>
      <c r="C1636" s="48" t="s">
        <v>16</v>
      </c>
      <c r="D1636" s="40">
        <v>241012</v>
      </c>
      <c r="E1636" s="46" t="s">
        <v>18</v>
      </c>
    </row>
    <row r="1637" spans="1:5" s="21" customFormat="1" hidden="1" x14ac:dyDescent="0.25">
      <c r="A1637" s="46">
        <v>2018</v>
      </c>
      <c r="B1637" s="46">
        <v>6</v>
      </c>
      <c r="C1637" s="40" t="s">
        <v>67</v>
      </c>
      <c r="D1637" s="40">
        <v>60298</v>
      </c>
      <c r="E1637" s="46" t="s">
        <v>35</v>
      </c>
    </row>
    <row r="1638" spans="1:5" s="21" customFormat="1" hidden="1" x14ac:dyDescent="0.25">
      <c r="A1638" s="46">
        <v>2018</v>
      </c>
      <c r="B1638" s="46">
        <v>6</v>
      </c>
      <c r="C1638" s="40" t="s">
        <v>67</v>
      </c>
      <c r="D1638" s="40">
        <v>202321</v>
      </c>
      <c r="E1638" s="46" t="s">
        <v>34</v>
      </c>
    </row>
    <row r="1639" spans="1:5" s="21" customFormat="1" hidden="1" x14ac:dyDescent="0.25">
      <c r="A1639" s="46">
        <v>2018</v>
      </c>
      <c r="B1639" s="46">
        <v>6</v>
      </c>
      <c r="C1639" s="40" t="s">
        <v>67</v>
      </c>
      <c r="D1639" s="40">
        <v>262619</v>
      </c>
      <c r="E1639" s="46" t="s">
        <v>18</v>
      </c>
    </row>
    <row r="1640" spans="1:5" s="21" customFormat="1" hidden="1" x14ac:dyDescent="0.25">
      <c r="A1640" s="46">
        <v>2018</v>
      </c>
      <c r="B1640" s="46">
        <v>6</v>
      </c>
      <c r="C1640" s="48" t="s">
        <v>80</v>
      </c>
      <c r="D1640" s="40">
        <v>64</v>
      </c>
      <c r="E1640" s="46" t="s">
        <v>35</v>
      </c>
    </row>
    <row r="1641" spans="1:5" s="21" customFormat="1" hidden="1" x14ac:dyDescent="0.25">
      <c r="A1641" s="46">
        <v>2018</v>
      </c>
      <c r="B1641" s="46">
        <v>6</v>
      </c>
      <c r="C1641" s="48" t="s">
        <v>80</v>
      </c>
      <c r="D1641" s="49">
        <v>56759</v>
      </c>
      <c r="E1641" s="46" t="s">
        <v>34</v>
      </c>
    </row>
    <row r="1642" spans="1:5" s="21" customFormat="1" hidden="1" x14ac:dyDescent="0.25">
      <c r="A1642" s="46">
        <v>2018</v>
      </c>
      <c r="B1642" s="46">
        <v>6</v>
      </c>
      <c r="C1642" s="48" t="s">
        <v>80</v>
      </c>
      <c r="D1642" s="40">
        <v>56823</v>
      </c>
      <c r="E1642" s="46" t="s">
        <v>18</v>
      </c>
    </row>
    <row r="1643" spans="1:5" s="21" customFormat="1" hidden="1" x14ac:dyDescent="0.25">
      <c r="A1643" s="46">
        <v>2018</v>
      </c>
      <c r="B1643" s="46">
        <v>6</v>
      </c>
      <c r="C1643" s="48" t="s">
        <v>57</v>
      </c>
      <c r="D1643" s="40">
        <v>1170</v>
      </c>
      <c r="E1643" s="46" t="s">
        <v>35</v>
      </c>
    </row>
    <row r="1644" spans="1:5" s="21" customFormat="1" hidden="1" x14ac:dyDescent="0.25">
      <c r="A1644" s="46">
        <v>2018</v>
      </c>
      <c r="B1644" s="46">
        <v>6</v>
      </c>
      <c r="C1644" s="48" t="s">
        <v>57</v>
      </c>
      <c r="D1644" s="40">
        <v>22356</v>
      </c>
      <c r="E1644" s="46" t="s">
        <v>34</v>
      </c>
    </row>
    <row r="1645" spans="1:5" s="21" customFormat="1" hidden="1" x14ac:dyDescent="0.25">
      <c r="A1645" s="46">
        <v>2018</v>
      </c>
      <c r="B1645" s="46">
        <v>6</v>
      </c>
      <c r="C1645" s="48" t="s">
        <v>57</v>
      </c>
      <c r="D1645" s="40">
        <v>23526</v>
      </c>
      <c r="E1645" s="46" t="s">
        <v>18</v>
      </c>
    </row>
    <row r="1646" spans="1:5" s="21" customFormat="1" hidden="1" x14ac:dyDescent="0.25">
      <c r="A1646" s="46">
        <v>2018</v>
      </c>
      <c r="B1646" s="46">
        <v>6</v>
      </c>
      <c r="C1646" s="40" t="s">
        <v>68</v>
      </c>
      <c r="D1646" s="40">
        <v>1234</v>
      </c>
      <c r="E1646" s="46" t="s">
        <v>35</v>
      </c>
    </row>
    <row r="1647" spans="1:5" s="21" customFormat="1" hidden="1" x14ac:dyDescent="0.25">
      <c r="A1647" s="46">
        <v>2018</v>
      </c>
      <c r="B1647" s="46">
        <v>6</v>
      </c>
      <c r="C1647" s="40" t="s">
        <v>68</v>
      </c>
      <c r="D1647" s="40">
        <v>79115</v>
      </c>
      <c r="E1647" s="46" t="s">
        <v>34</v>
      </c>
    </row>
    <row r="1648" spans="1:5" s="21" customFormat="1" hidden="1" x14ac:dyDescent="0.25">
      <c r="A1648" s="46">
        <v>2018</v>
      </c>
      <c r="B1648" s="46">
        <v>6</v>
      </c>
      <c r="C1648" s="40" t="s">
        <v>68</v>
      </c>
      <c r="D1648" s="40">
        <v>80349</v>
      </c>
      <c r="E1648" s="46" t="s">
        <v>18</v>
      </c>
    </row>
    <row r="1649" spans="1:5" s="21" customFormat="1" hidden="1" x14ac:dyDescent="0.25">
      <c r="A1649" s="46">
        <v>2018</v>
      </c>
      <c r="B1649" s="46">
        <v>6</v>
      </c>
      <c r="C1649" s="42" t="s">
        <v>13</v>
      </c>
      <c r="D1649" s="40">
        <v>6015</v>
      </c>
      <c r="E1649" s="46" t="s">
        <v>35</v>
      </c>
    </row>
    <row r="1650" spans="1:5" s="21" customFormat="1" hidden="1" x14ac:dyDescent="0.25">
      <c r="A1650" s="46">
        <v>2018</v>
      </c>
      <c r="B1650" s="46">
        <v>6</v>
      </c>
      <c r="C1650" s="42" t="s">
        <v>13</v>
      </c>
      <c r="D1650" s="40">
        <v>2589</v>
      </c>
      <c r="E1650" s="46" t="s">
        <v>34</v>
      </c>
    </row>
    <row r="1651" spans="1:5" s="21" customFormat="1" hidden="1" x14ac:dyDescent="0.25">
      <c r="A1651" s="46">
        <v>2018</v>
      </c>
      <c r="B1651" s="46">
        <v>6</v>
      </c>
      <c r="C1651" s="42" t="s">
        <v>13</v>
      </c>
      <c r="D1651" s="40">
        <v>8604</v>
      </c>
      <c r="E1651" s="46" t="s">
        <v>18</v>
      </c>
    </row>
    <row r="1652" spans="1:5" s="21" customFormat="1" hidden="1" x14ac:dyDescent="0.25">
      <c r="A1652" s="46">
        <v>2018</v>
      </c>
      <c r="B1652" s="46">
        <v>6</v>
      </c>
      <c r="C1652" s="48" t="s">
        <v>76</v>
      </c>
      <c r="D1652" s="40">
        <v>210</v>
      </c>
      <c r="E1652" s="46" t="s">
        <v>35</v>
      </c>
    </row>
    <row r="1653" spans="1:5" s="21" customFormat="1" hidden="1" x14ac:dyDescent="0.25">
      <c r="A1653" s="46">
        <v>2018</v>
      </c>
      <c r="B1653" s="46">
        <v>6</v>
      </c>
      <c r="C1653" s="48" t="s">
        <v>76</v>
      </c>
      <c r="D1653" s="49">
        <v>21397</v>
      </c>
      <c r="E1653" s="46" t="s">
        <v>34</v>
      </c>
    </row>
    <row r="1654" spans="1:5" s="21" customFormat="1" hidden="1" x14ac:dyDescent="0.25">
      <c r="A1654" s="46">
        <v>2018</v>
      </c>
      <c r="B1654" s="46">
        <v>6</v>
      </c>
      <c r="C1654" s="48" t="s">
        <v>76</v>
      </c>
      <c r="D1654" s="40">
        <v>21607</v>
      </c>
      <c r="E1654" s="46" t="s">
        <v>18</v>
      </c>
    </row>
    <row r="1655" spans="1:5" s="21" customFormat="1" hidden="1" x14ac:dyDescent="0.25">
      <c r="A1655" s="46">
        <v>2018</v>
      </c>
      <c r="B1655" s="48">
        <v>6</v>
      </c>
      <c r="C1655" s="48" t="s">
        <v>83</v>
      </c>
      <c r="D1655" s="40">
        <v>500</v>
      </c>
      <c r="E1655" s="46" t="s">
        <v>34</v>
      </c>
    </row>
    <row r="1656" spans="1:5" s="21" customFormat="1" hidden="1" x14ac:dyDescent="0.25">
      <c r="A1656" s="46">
        <v>2018</v>
      </c>
      <c r="B1656" s="48">
        <v>6</v>
      </c>
      <c r="C1656" s="48" t="s">
        <v>83</v>
      </c>
      <c r="D1656" s="40">
        <v>1685</v>
      </c>
      <c r="E1656" s="46" t="s">
        <v>35</v>
      </c>
    </row>
    <row r="1657" spans="1:5" s="21" customFormat="1" hidden="1" x14ac:dyDescent="0.25">
      <c r="A1657" s="46">
        <v>2018</v>
      </c>
      <c r="B1657" s="46">
        <v>6</v>
      </c>
      <c r="C1657" s="48" t="s">
        <v>83</v>
      </c>
      <c r="D1657" s="40">
        <v>2185</v>
      </c>
      <c r="E1657" s="46" t="s">
        <v>18</v>
      </c>
    </row>
    <row r="1658" spans="1:5" s="21" customFormat="1" hidden="1" x14ac:dyDescent="0.25">
      <c r="A1658" s="46">
        <v>2018</v>
      </c>
      <c r="B1658" s="48">
        <v>6</v>
      </c>
      <c r="C1658" s="48" t="s">
        <v>84</v>
      </c>
      <c r="D1658" s="40">
        <v>5777</v>
      </c>
      <c r="E1658" s="46" t="s">
        <v>34</v>
      </c>
    </row>
    <row r="1659" spans="1:5" s="21" customFormat="1" hidden="1" x14ac:dyDescent="0.25">
      <c r="A1659" s="46">
        <v>2018</v>
      </c>
      <c r="B1659" s="48">
        <v>6</v>
      </c>
      <c r="C1659" s="48" t="s">
        <v>84</v>
      </c>
      <c r="D1659" s="40">
        <v>1677</v>
      </c>
      <c r="E1659" s="46" t="s">
        <v>35</v>
      </c>
    </row>
    <row r="1660" spans="1:5" s="21" customFormat="1" hidden="1" x14ac:dyDescent="0.25">
      <c r="A1660" s="46">
        <v>2018</v>
      </c>
      <c r="B1660" s="48">
        <v>6</v>
      </c>
      <c r="C1660" s="48" t="s">
        <v>84</v>
      </c>
      <c r="D1660" s="40">
        <v>7454</v>
      </c>
      <c r="E1660" s="46" t="s">
        <v>18</v>
      </c>
    </row>
    <row r="1661" spans="1:5" s="21" customFormat="1" hidden="1" x14ac:dyDescent="0.25">
      <c r="A1661" s="46">
        <v>2018</v>
      </c>
      <c r="B1661" s="46">
        <v>6</v>
      </c>
      <c r="C1661" s="48" t="s">
        <v>4</v>
      </c>
      <c r="D1661" s="48">
        <v>2077</v>
      </c>
      <c r="E1661" s="40" t="s">
        <v>35</v>
      </c>
    </row>
    <row r="1662" spans="1:5" s="21" customFormat="1" hidden="1" x14ac:dyDescent="0.25">
      <c r="A1662" s="46">
        <v>2018</v>
      </c>
      <c r="B1662" s="46">
        <v>6</v>
      </c>
      <c r="C1662" s="48" t="s">
        <v>4</v>
      </c>
      <c r="D1662" s="48">
        <v>7752</v>
      </c>
      <c r="E1662" s="40" t="s">
        <v>34</v>
      </c>
    </row>
    <row r="1663" spans="1:5" s="21" customFormat="1" hidden="1" x14ac:dyDescent="0.25">
      <c r="A1663" s="46">
        <v>2018</v>
      </c>
      <c r="B1663" s="46">
        <v>6</v>
      </c>
      <c r="C1663" s="48" t="s">
        <v>4</v>
      </c>
      <c r="D1663" s="40">
        <v>9829</v>
      </c>
      <c r="E1663" s="46" t="s">
        <v>18</v>
      </c>
    </row>
    <row r="1664" spans="1:5" s="21" customFormat="1" hidden="1" x14ac:dyDescent="0.25">
      <c r="A1664" s="46">
        <v>2018</v>
      </c>
      <c r="B1664" s="46">
        <v>6</v>
      </c>
      <c r="C1664" s="48" t="s">
        <v>36</v>
      </c>
      <c r="D1664" s="46">
        <v>773</v>
      </c>
      <c r="E1664" s="40" t="s">
        <v>35</v>
      </c>
    </row>
    <row r="1665" spans="1:5" s="21" customFormat="1" hidden="1" x14ac:dyDescent="0.25">
      <c r="A1665" s="46">
        <v>2018</v>
      </c>
      <c r="B1665" s="46">
        <v>6</v>
      </c>
      <c r="C1665" s="48" t="s">
        <v>36</v>
      </c>
      <c r="D1665" s="48">
        <v>1151</v>
      </c>
      <c r="E1665" s="40" t="s">
        <v>34</v>
      </c>
    </row>
    <row r="1666" spans="1:5" s="21" customFormat="1" hidden="1" x14ac:dyDescent="0.25">
      <c r="A1666" s="46">
        <v>2018</v>
      </c>
      <c r="B1666" s="46">
        <v>6</v>
      </c>
      <c r="C1666" s="48" t="s">
        <v>36</v>
      </c>
      <c r="D1666" s="40">
        <v>1924</v>
      </c>
      <c r="E1666" s="46" t="s">
        <v>18</v>
      </c>
    </row>
    <row r="1667" spans="1:5" s="21" customFormat="1" hidden="1" x14ac:dyDescent="0.25">
      <c r="A1667" s="46">
        <v>2018</v>
      </c>
      <c r="B1667" s="46">
        <v>6</v>
      </c>
      <c r="C1667" s="48" t="s">
        <v>66</v>
      </c>
      <c r="D1667" s="40">
        <v>529</v>
      </c>
      <c r="E1667" s="48" t="s">
        <v>35</v>
      </c>
    </row>
    <row r="1668" spans="1:5" s="21" customFormat="1" hidden="1" x14ac:dyDescent="0.25">
      <c r="A1668" s="46">
        <v>2018</v>
      </c>
      <c r="B1668" s="46">
        <v>6</v>
      </c>
      <c r="C1668" s="48" t="s">
        <v>66</v>
      </c>
      <c r="D1668" s="40">
        <v>4941</v>
      </c>
      <c r="E1668" s="48" t="s">
        <v>34</v>
      </c>
    </row>
    <row r="1669" spans="1:5" s="21" customFormat="1" hidden="1" x14ac:dyDescent="0.25">
      <c r="A1669" s="46">
        <v>2018</v>
      </c>
      <c r="B1669" s="46">
        <v>6</v>
      </c>
      <c r="C1669" s="48" t="s">
        <v>66</v>
      </c>
      <c r="D1669" s="48">
        <v>5470</v>
      </c>
      <c r="E1669" s="46" t="s">
        <v>18</v>
      </c>
    </row>
    <row r="1670" spans="1:5" s="21" customFormat="1" hidden="1" x14ac:dyDescent="0.25">
      <c r="A1670" s="46">
        <v>2018</v>
      </c>
      <c r="B1670" s="46">
        <v>7</v>
      </c>
      <c r="C1670" s="48" t="s">
        <v>16</v>
      </c>
      <c r="D1670" s="40">
        <v>70097</v>
      </c>
      <c r="E1670" s="46" t="s">
        <v>35</v>
      </c>
    </row>
    <row r="1671" spans="1:5" s="21" customFormat="1" hidden="1" x14ac:dyDescent="0.25">
      <c r="A1671" s="46">
        <v>2018</v>
      </c>
      <c r="B1671" s="46">
        <v>7</v>
      </c>
      <c r="C1671" s="48" t="s">
        <v>16</v>
      </c>
      <c r="D1671" s="40">
        <v>176345</v>
      </c>
      <c r="E1671" s="46" t="s">
        <v>34</v>
      </c>
    </row>
    <row r="1672" spans="1:5" s="21" customFormat="1" hidden="1" x14ac:dyDescent="0.25">
      <c r="A1672" s="46">
        <v>2018</v>
      </c>
      <c r="B1672" s="46">
        <v>7</v>
      </c>
      <c r="C1672" s="48" t="s">
        <v>16</v>
      </c>
      <c r="D1672" s="40">
        <v>246442</v>
      </c>
      <c r="E1672" s="46" t="s">
        <v>18</v>
      </c>
    </row>
    <row r="1673" spans="1:5" s="21" customFormat="1" hidden="1" x14ac:dyDescent="0.25">
      <c r="A1673" s="46">
        <v>2018</v>
      </c>
      <c r="B1673" s="46">
        <v>7</v>
      </c>
      <c r="C1673" s="40" t="s">
        <v>67</v>
      </c>
      <c r="D1673" s="40">
        <v>70361</v>
      </c>
      <c r="E1673" s="46" t="s">
        <v>35</v>
      </c>
    </row>
    <row r="1674" spans="1:5" s="21" customFormat="1" hidden="1" x14ac:dyDescent="0.25">
      <c r="A1674" s="46">
        <v>2018</v>
      </c>
      <c r="B1674" s="46">
        <v>7</v>
      </c>
      <c r="C1674" s="40" t="s">
        <v>67</v>
      </c>
      <c r="D1674" s="40">
        <v>197821</v>
      </c>
      <c r="E1674" s="46" t="s">
        <v>34</v>
      </c>
    </row>
    <row r="1675" spans="1:5" s="21" customFormat="1" hidden="1" x14ac:dyDescent="0.25">
      <c r="A1675" s="46">
        <v>2018</v>
      </c>
      <c r="B1675" s="46">
        <v>7</v>
      </c>
      <c r="C1675" s="40" t="s">
        <v>67</v>
      </c>
      <c r="D1675" s="40">
        <v>268182</v>
      </c>
      <c r="E1675" s="46" t="s">
        <v>18</v>
      </c>
    </row>
    <row r="1676" spans="1:5" s="21" customFormat="1" hidden="1" x14ac:dyDescent="0.25">
      <c r="A1676" s="46">
        <v>2018</v>
      </c>
      <c r="B1676" s="46">
        <v>7</v>
      </c>
      <c r="C1676" s="48" t="s">
        <v>80</v>
      </c>
      <c r="D1676" s="40">
        <v>87</v>
      </c>
      <c r="E1676" s="46" t="s">
        <v>35</v>
      </c>
    </row>
    <row r="1677" spans="1:5" s="21" customFormat="1" hidden="1" x14ac:dyDescent="0.25">
      <c r="A1677" s="46">
        <v>2018</v>
      </c>
      <c r="B1677" s="46">
        <v>7</v>
      </c>
      <c r="C1677" s="48" t="s">
        <v>80</v>
      </c>
      <c r="D1677" s="49">
        <v>57526</v>
      </c>
      <c r="E1677" s="46" t="s">
        <v>34</v>
      </c>
    </row>
    <row r="1678" spans="1:5" s="21" customFormat="1" hidden="1" x14ac:dyDescent="0.25">
      <c r="A1678" s="46">
        <v>2018</v>
      </c>
      <c r="B1678" s="46">
        <v>7</v>
      </c>
      <c r="C1678" s="48" t="s">
        <v>80</v>
      </c>
      <c r="D1678" s="40">
        <v>57613</v>
      </c>
      <c r="E1678" s="46" t="s">
        <v>18</v>
      </c>
    </row>
    <row r="1679" spans="1:5" s="21" customFormat="1" hidden="1" x14ac:dyDescent="0.25">
      <c r="A1679" s="46">
        <v>2018</v>
      </c>
      <c r="B1679" s="46">
        <v>7</v>
      </c>
      <c r="C1679" s="48" t="s">
        <v>57</v>
      </c>
      <c r="D1679" s="40">
        <v>1423</v>
      </c>
      <c r="E1679" s="46" t="s">
        <v>35</v>
      </c>
    </row>
    <row r="1680" spans="1:5" s="21" customFormat="1" hidden="1" x14ac:dyDescent="0.25">
      <c r="A1680" s="46">
        <v>2018</v>
      </c>
      <c r="B1680" s="46">
        <v>7</v>
      </c>
      <c r="C1680" s="48" t="s">
        <v>57</v>
      </c>
      <c r="D1680" s="40">
        <v>23684</v>
      </c>
      <c r="E1680" s="46" t="s">
        <v>34</v>
      </c>
    </row>
    <row r="1681" spans="1:5" s="21" customFormat="1" hidden="1" x14ac:dyDescent="0.25">
      <c r="A1681" s="46">
        <v>2018</v>
      </c>
      <c r="B1681" s="46">
        <v>7</v>
      </c>
      <c r="C1681" s="48" t="s">
        <v>57</v>
      </c>
      <c r="D1681" s="40">
        <v>25107</v>
      </c>
      <c r="E1681" s="46" t="s">
        <v>18</v>
      </c>
    </row>
    <row r="1682" spans="1:5" s="21" customFormat="1" hidden="1" x14ac:dyDescent="0.25">
      <c r="A1682" s="46">
        <v>2018</v>
      </c>
      <c r="B1682" s="46">
        <v>7</v>
      </c>
      <c r="C1682" s="40" t="s">
        <v>68</v>
      </c>
      <c r="D1682" s="40">
        <v>1510</v>
      </c>
      <c r="E1682" s="46" t="s">
        <v>35</v>
      </c>
    </row>
    <row r="1683" spans="1:5" s="21" customFormat="1" hidden="1" x14ac:dyDescent="0.25">
      <c r="A1683" s="46">
        <v>2018</v>
      </c>
      <c r="B1683" s="46">
        <v>7</v>
      </c>
      <c r="C1683" s="40" t="s">
        <v>68</v>
      </c>
      <c r="D1683" s="40">
        <v>81210</v>
      </c>
      <c r="E1683" s="46" t="s">
        <v>34</v>
      </c>
    </row>
    <row r="1684" spans="1:5" s="21" customFormat="1" hidden="1" x14ac:dyDescent="0.25">
      <c r="A1684" s="46">
        <v>2018</v>
      </c>
      <c r="B1684" s="46">
        <v>7</v>
      </c>
      <c r="C1684" s="40" t="s">
        <v>68</v>
      </c>
      <c r="D1684" s="40">
        <v>82720</v>
      </c>
      <c r="E1684" s="46" t="s">
        <v>18</v>
      </c>
    </row>
    <row r="1685" spans="1:5" s="21" customFormat="1" hidden="1" x14ac:dyDescent="0.25">
      <c r="A1685" s="46">
        <v>2018</v>
      </c>
      <c r="B1685" s="46">
        <v>7</v>
      </c>
      <c r="C1685" s="42" t="s">
        <v>13</v>
      </c>
      <c r="D1685" s="40">
        <v>6278</v>
      </c>
      <c r="E1685" s="46" t="s">
        <v>35</v>
      </c>
    </row>
    <row r="1686" spans="1:5" s="21" customFormat="1" hidden="1" x14ac:dyDescent="0.25">
      <c r="A1686" s="46">
        <v>2018</v>
      </c>
      <c r="B1686" s="46">
        <v>7</v>
      </c>
      <c r="C1686" s="42" t="s">
        <v>13</v>
      </c>
      <c r="D1686" s="40">
        <v>3465</v>
      </c>
      <c r="E1686" s="46" t="s">
        <v>34</v>
      </c>
    </row>
    <row r="1687" spans="1:5" s="21" customFormat="1" hidden="1" x14ac:dyDescent="0.25">
      <c r="A1687" s="46">
        <v>2018</v>
      </c>
      <c r="B1687" s="46">
        <v>7</v>
      </c>
      <c r="C1687" s="42" t="s">
        <v>13</v>
      </c>
      <c r="D1687" s="40">
        <v>9743</v>
      </c>
      <c r="E1687" s="46" t="s">
        <v>18</v>
      </c>
    </row>
    <row r="1688" spans="1:5" s="21" customFormat="1" hidden="1" x14ac:dyDescent="0.25">
      <c r="A1688" s="46">
        <v>2018</v>
      </c>
      <c r="B1688" s="46">
        <v>7</v>
      </c>
      <c r="C1688" s="48" t="s">
        <v>76</v>
      </c>
      <c r="D1688" s="40">
        <v>264</v>
      </c>
      <c r="E1688" s="46" t="s">
        <v>35</v>
      </c>
    </row>
    <row r="1689" spans="1:5" s="21" customFormat="1" hidden="1" x14ac:dyDescent="0.25">
      <c r="A1689" s="46">
        <v>2018</v>
      </c>
      <c r="B1689" s="46">
        <v>7</v>
      </c>
      <c r="C1689" s="48" t="s">
        <v>76</v>
      </c>
      <c r="D1689" s="49">
        <v>21403</v>
      </c>
      <c r="E1689" s="46" t="s">
        <v>34</v>
      </c>
    </row>
    <row r="1690" spans="1:5" s="21" customFormat="1" hidden="1" x14ac:dyDescent="0.25">
      <c r="A1690" s="46">
        <v>2018</v>
      </c>
      <c r="B1690" s="46">
        <v>7</v>
      </c>
      <c r="C1690" s="48" t="s">
        <v>76</v>
      </c>
      <c r="D1690" s="40">
        <v>21667</v>
      </c>
      <c r="E1690" s="46" t="s">
        <v>18</v>
      </c>
    </row>
    <row r="1691" spans="1:5" s="21" customFormat="1" hidden="1" x14ac:dyDescent="0.25">
      <c r="A1691" s="46">
        <v>2018</v>
      </c>
      <c r="B1691" s="48">
        <v>7</v>
      </c>
      <c r="C1691" s="48" t="s">
        <v>83</v>
      </c>
      <c r="D1691" s="40">
        <v>172</v>
      </c>
      <c r="E1691" s="46" t="s">
        <v>34</v>
      </c>
    </row>
    <row r="1692" spans="1:5" s="21" customFormat="1" hidden="1" x14ac:dyDescent="0.25">
      <c r="A1692" s="46">
        <v>2018</v>
      </c>
      <c r="B1692" s="48">
        <v>7</v>
      </c>
      <c r="C1692" s="48" t="s">
        <v>83</v>
      </c>
      <c r="D1692" s="40">
        <v>1745</v>
      </c>
      <c r="E1692" s="46" t="s">
        <v>35</v>
      </c>
    </row>
    <row r="1693" spans="1:5" s="21" customFormat="1" hidden="1" x14ac:dyDescent="0.25">
      <c r="A1693" s="46">
        <v>2018</v>
      </c>
      <c r="B1693" s="46">
        <v>7</v>
      </c>
      <c r="C1693" s="48" t="s">
        <v>83</v>
      </c>
      <c r="D1693" s="40">
        <v>1917</v>
      </c>
      <c r="E1693" s="46" t="s">
        <v>18</v>
      </c>
    </row>
    <row r="1694" spans="1:5" s="21" customFormat="1" hidden="1" x14ac:dyDescent="0.25">
      <c r="A1694" s="46">
        <v>2018</v>
      </c>
      <c r="B1694" s="48">
        <v>7</v>
      </c>
      <c r="C1694" s="48" t="s">
        <v>84</v>
      </c>
      <c r="D1694" s="40">
        <v>7384</v>
      </c>
      <c r="E1694" s="46" t="s">
        <v>34</v>
      </c>
    </row>
    <row r="1695" spans="1:5" s="21" customFormat="1" hidden="1" x14ac:dyDescent="0.25">
      <c r="A1695" s="46">
        <v>2018</v>
      </c>
      <c r="B1695" s="48">
        <v>7</v>
      </c>
      <c r="C1695" s="48" t="s">
        <v>84</v>
      </c>
      <c r="D1695" s="40">
        <v>1652</v>
      </c>
      <c r="E1695" s="46" t="s">
        <v>35</v>
      </c>
    </row>
    <row r="1696" spans="1:5" s="21" customFormat="1" hidden="1" x14ac:dyDescent="0.25">
      <c r="A1696" s="46">
        <v>2018</v>
      </c>
      <c r="B1696" s="48">
        <v>7</v>
      </c>
      <c r="C1696" s="48" t="s">
        <v>84</v>
      </c>
      <c r="D1696" s="40">
        <v>9036</v>
      </c>
      <c r="E1696" s="46" t="s">
        <v>18</v>
      </c>
    </row>
    <row r="1697" spans="1:5" s="21" customFormat="1" hidden="1" x14ac:dyDescent="0.25">
      <c r="A1697" s="46">
        <v>2018</v>
      </c>
      <c r="B1697" s="46">
        <v>7</v>
      </c>
      <c r="C1697" s="48" t="s">
        <v>4</v>
      </c>
      <c r="D1697" s="48">
        <v>1102</v>
      </c>
      <c r="E1697" s="40" t="s">
        <v>35</v>
      </c>
    </row>
    <row r="1698" spans="1:5" s="21" customFormat="1" hidden="1" x14ac:dyDescent="0.25">
      <c r="A1698" s="46">
        <v>2018</v>
      </c>
      <c r="B1698" s="46">
        <v>7</v>
      </c>
      <c r="C1698" s="48" t="s">
        <v>4</v>
      </c>
      <c r="D1698" s="48">
        <v>5406</v>
      </c>
      <c r="E1698" s="40" t="s">
        <v>34</v>
      </c>
    </row>
    <row r="1699" spans="1:5" s="21" customFormat="1" hidden="1" x14ac:dyDescent="0.25">
      <c r="A1699" s="46">
        <v>2018</v>
      </c>
      <c r="B1699" s="46">
        <v>7</v>
      </c>
      <c r="C1699" s="48" t="s">
        <v>4</v>
      </c>
      <c r="D1699" s="40">
        <v>6508</v>
      </c>
      <c r="E1699" s="46" t="s">
        <v>18</v>
      </c>
    </row>
    <row r="1700" spans="1:5" s="21" customFormat="1" hidden="1" x14ac:dyDescent="0.25">
      <c r="A1700" s="46">
        <v>2018</v>
      </c>
      <c r="B1700" s="46">
        <v>7</v>
      </c>
      <c r="C1700" s="48" t="s">
        <v>36</v>
      </c>
      <c r="D1700" s="46">
        <v>783</v>
      </c>
      <c r="E1700" s="40" t="s">
        <v>35</v>
      </c>
    </row>
    <row r="1701" spans="1:5" s="21" customFormat="1" hidden="1" x14ac:dyDescent="0.25">
      <c r="A1701" s="46">
        <v>2018</v>
      </c>
      <c r="B1701" s="46">
        <v>7</v>
      </c>
      <c r="C1701" s="48" t="s">
        <v>36</v>
      </c>
      <c r="D1701" s="48">
        <v>1076</v>
      </c>
      <c r="E1701" s="40" t="s">
        <v>34</v>
      </c>
    </row>
    <row r="1702" spans="1:5" s="21" customFormat="1" hidden="1" x14ac:dyDescent="0.25">
      <c r="A1702" s="46">
        <v>2018</v>
      </c>
      <c r="B1702" s="46">
        <v>7</v>
      </c>
      <c r="C1702" s="48" t="s">
        <v>36</v>
      </c>
      <c r="D1702" s="40">
        <v>1859</v>
      </c>
      <c r="E1702" s="46" t="s">
        <v>18</v>
      </c>
    </row>
    <row r="1703" spans="1:5" s="21" customFormat="1" hidden="1" x14ac:dyDescent="0.25">
      <c r="A1703" s="46">
        <v>2018</v>
      </c>
      <c r="B1703" s="46">
        <v>7</v>
      </c>
      <c r="C1703" s="48" t="s">
        <v>66</v>
      </c>
      <c r="D1703" s="40">
        <v>355</v>
      </c>
      <c r="E1703" s="48" t="s">
        <v>35</v>
      </c>
    </row>
    <row r="1704" spans="1:5" s="21" customFormat="1" hidden="1" x14ac:dyDescent="0.25">
      <c r="A1704" s="46">
        <v>2018</v>
      </c>
      <c r="B1704" s="46">
        <v>7</v>
      </c>
      <c r="C1704" s="48" t="s">
        <v>66</v>
      </c>
      <c r="D1704" s="40">
        <v>4894</v>
      </c>
      <c r="E1704" s="48" t="s">
        <v>34</v>
      </c>
    </row>
    <row r="1705" spans="1:5" s="21" customFormat="1" hidden="1" x14ac:dyDescent="0.25">
      <c r="A1705" s="46">
        <v>2018</v>
      </c>
      <c r="B1705" s="46">
        <v>7</v>
      </c>
      <c r="C1705" s="48" t="s">
        <v>66</v>
      </c>
      <c r="D1705" s="48">
        <v>5249</v>
      </c>
      <c r="E1705" s="46" t="s">
        <v>18</v>
      </c>
    </row>
    <row r="1706" spans="1:5" s="21" customFormat="1" hidden="1" x14ac:dyDescent="0.25">
      <c r="A1706" s="46">
        <v>2018</v>
      </c>
      <c r="B1706" s="46">
        <v>8</v>
      </c>
      <c r="C1706" s="48" t="s">
        <v>16</v>
      </c>
      <c r="D1706" s="40">
        <v>75432</v>
      </c>
      <c r="E1706" s="46" t="s">
        <v>35</v>
      </c>
    </row>
    <row r="1707" spans="1:5" s="21" customFormat="1" hidden="1" x14ac:dyDescent="0.25">
      <c r="A1707" s="46">
        <v>2018</v>
      </c>
      <c r="B1707" s="46">
        <v>8</v>
      </c>
      <c r="C1707" s="48" t="s">
        <v>16</v>
      </c>
      <c r="D1707" s="40">
        <v>170333</v>
      </c>
      <c r="E1707" s="46" t="s">
        <v>34</v>
      </c>
    </row>
    <row r="1708" spans="1:5" s="21" customFormat="1" hidden="1" x14ac:dyDescent="0.25">
      <c r="A1708" s="46">
        <v>2018</v>
      </c>
      <c r="B1708" s="46">
        <v>8</v>
      </c>
      <c r="C1708" s="48" t="s">
        <v>16</v>
      </c>
      <c r="D1708" s="40">
        <v>245765</v>
      </c>
      <c r="E1708" s="46" t="s">
        <v>18</v>
      </c>
    </row>
    <row r="1709" spans="1:5" s="21" customFormat="1" hidden="1" x14ac:dyDescent="0.25">
      <c r="A1709" s="46">
        <v>2018</v>
      </c>
      <c r="B1709" s="46">
        <v>8</v>
      </c>
      <c r="C1709" s="40" t="s">
        <v>67</v>
      </c>
      <c r="D1709" s="40">
        <v>75745</v>
      </c>
      <c r="E1709" s="46" t="s">
        <v>35</v>
      </c>
    </row>
    <row r="1710" spans="1:5" s="21" customFormat="1" hidden="1" x14ac:dyDescent="0.25">
      <c r="A1710" s="46">
        <v>2018</v>
      </c>
      <c r="B1710" s="46">
        <v>8</v>
      </c>
      <c r="C1710" s="40" t="s">
        <v>67</v>
      </c>
      <c r="D1710" s="40">
        <v>191994</v>
      </c>
      <c r="E1710" s="46" t="s">
        <v>34</v>
      </c>
    </row>
    <row r="1711" spans="1:5" s="21" customFormat="1" hidden="1" x14ac:dyDescent="0.25">
      <c r="A1711" s="46">
        <v>2018</v>
      </c>
      <c r="B1711" s="46">
        <v>8</v>
      </c>
      <c r="C1711" s="40" t="s">
        <v>67</v>
      </c>
      <c r="D1711" s="40">
        <v>267739</v>
      </c>
      <c r="E1711" s="46" t="s">
        <v>18</v>
      </c>
    </row>
    <row r="1712" spans="1:5" s="21" customFormat="1" hidden="1" x14ac:dyDescent="0.25">
      <c r="A1712" s="46">
        <v>2018</v>
      </c>
      <c r="B1712" s="46">
        <v>8</v>
      </c>
      <c r="C1712" s="48" t="s">
        <v>80</v>
      </c>
      <c r="D1712" s="40">
        <v>98</v>
      </c>
      <c r="E1712" s="46" t="s">
        <v>35</v>
      </c>
    </row>
    <row r="1713" spans="1:5" s="21" customFormat="1" hidden="1" x14ac:dyDescent="0.25">
      <c r="A1713" s="46">
        <v>2018</v>
      </c>
      <c r="B1713" s="46">
        <v>8</v>
      </c>
      <c r="C1713" s="48" t="s">
        <v>80</v>
      </c>
      <c r="D1713" s="49">
        <v>58118</v>
      </c>
      <c r="E1713" s="46" t="s">
        <v>34</v>
      </c>
    </row>
    <row r="1714" spans="1:5" s="21" customFormat="1" hidden="1" x14ac:dyDescent="0.25">
      <c r="A1714" s="46">
        <v>2018</v>
      </c>
      <c r="B1714" s="46">
        <v>8</v>
      </c>
      <c r="C1714" s="48" t="s">
        <v>80</v>
      </c>
      <c r="D1714" s="40">
        <v>58216</v>
      </c>
      <c r="E1714" s="46" t="s">
        <v>18</v>
      </c>
    </row>
    <row r="1715" spans="1:5" s="21" customFormat="1" hidden="1" x14ac:dyDescent="0.25">
      <c r="A1715" s="46">
        <v>2018</v>
      </c>
      <c r="B1715" s="46">
        <v>8</v>
      </c>
      <c r="C1715" s="48" t="s">
        <v>57</v>
      </c>
      <c r="D1715" s="40">
        <v>1837</v>
      </c>
      <c r="E1715" s="46" t="s">
        <v>35</v>
      </c>
    </row>
    <row r="1716" spans="1:5" s="21" customFormat="1" hidden="1" x14ac:dyDescent="0.25">
      <c r="A1716" s="46">
        <v>2018</v>
      </c>
      <c r="B1716" s="46">
        <v>8</v>
      </c>
      <c r="C1716" s="48" t="s">
        <v>57</v>
      </c>
      <c r="D1716" s="40">
        <v>23800</v>
      </c>
      <c r="E1716" s="46" t="s">
        <v>34</v>
      </c>
    </row>
    <row r="1717" spans="1:5" s="21" customFormat="1" hidden="1" x14ac:dyDescent="0.25">
      <c r="A1717" s="46">
        <v>2018</v>
      </c>
      <c r="B1717" s="46">
        <v>8</v>
      </c>
      <c r="C1717" s="48" t="s">
        <v>57</v>
      </c>
      <c r="D1717" s="40">
        <v>25637</v>
      </c>
      <c r="E1717" s="46" t="s">
        <v>18</v>
      </c>
    </row>
    <row r="1718" spans="1:5" s="21" customFormat="1" hidden="1" x14ac:dyDescent="0.25">
      <c r="A1718" s="46">
        <v>2018</v>
      </c>
      <c r="B1718" s="46">
        <v>8</v>
      </c>
      <c r="C1718" s="40" t="s">
        <v>68</v>
      </c>
      <c r="D1718" s="40">
        <v>1935</v>
      </c>
      <c r="E1718" s="46" t="s">
        <v>35</v>
      </c>
    </row>
    <row r="1719" spans="1:5" s="21" customFormat="1" hidden="1" x14ac:dyDescent="0.25">
      <c r="A1719" s="46">
        <v>2018</v>
      </c>
      <c r="B1719" s="46">
        <v>8</v>
      </c>
      <c r="C1719" s="40" t="s">
        <v>68</v>
      </c>
      <c r="D1719" s="40">
        <v>81918</v>
      </c>
      <c r="E1719" s="46" t="s">
        <v>34</v>
      </c>
    </row>
    <row r="1720" spans="1:5" s="21" customFormat="1" hidden="1" x14ac:dyDescent="0.25">
      <c r="A1720" s="46">
        <v>2018</v>
      </c>
      <c r="B1720" s="46">
        <v>8</v>
      </c>
      <c r="C1720" s="40" t="s">
        <v>68</v>
      </c>
      <c r="D1720" s="40">
        <v>83853</v>
      </c>
      <c r="E1720" s="46" t="s">
        <v>18</v>
      </c>
    </row>
    <row r="1721" spans="1:5" s="21" customFormat="1" hidden="1" x14ac:dyDescent="0.25">
      <c r="A1721" s="46">
        <v>2018</v>
      </c>
      <c r="B1721" s="46">
        <v>8</v>
      </c>
      <c r="C1721" s="42" t="s">
        <v>13</v>
      </c>
      <c r="D1721" s="40">
        <v>12961</v>
      </c>
      <c r="E1721" s="46" t="s">
        <v>35</v>
      </c>
    </row>
    <row r="1722" spans="1:5" s="21" customFormat="1" hidden="1" x14ac:dyDescent="0.25">
      <c r="A1722" s="46">
        <v>2018</v>
      </c>
      <c r="B1722" s="46">
        <v>8</v>
      </c>
      <c r="C1722" s="42" t="s">
        <v>13</v>
      </c>
      <c r="D1722" s="40">
        <v>3324</v>
      </c>
      <c r="E1722" s="46" t="s">
        <v>34</v>
      </c>
    </row>
    <row r="1723" spans="1:5" s="21" customFormat="1" hidden="1" x14ac:dyDescent="0.25">
      <c r="A1723" s="46">
        <v>2018</v>
      </c>
      <c r="B1723" s="46">
        <v>8</v>
      </c>
      <c r="C1723" s="42" t="s">
        <v>13</v>
      </c>
      <c r="D1723" s="40">
        <v>16285</v>
      </c>
      <c r="E1723" s="46" t="s">
        <v>18</v>
      </c>
    </row>
    <row r="1724" spans="1:5" s="21" customFormat="1" hidden="1" x14ac:dyDescent="0.25">
      <c r="A1724" s="46">
        <v>2018</v>
      </c>
      <c r="B1724" s="46">
        <v>8</v>
      </c>
      <c r="C1724" s="48" t="s">
        <v>76</v>
      </c>
      <c r="D1724" s="40">
        <v>313</v>
      </c>
      <c r="E1724" s="46" t="s">
        <v>35</v>
      </c>
    </row>
    <row r="1725" spans="1:5" s="21" customFormat="1" hidden="1" x14ac:dyDescent="0.25">
      <c r="A1725" s="46">
        <v>2018</v>
      </c>
      <c r="B1725" s="46">
        <v>8</v>
      </c>
      <c r="C1725" s="48" t="s">
        <v>76</v>
      </c>
      <c r="D1725" s="49">
        <v>21476</v>
      </c>
      <c r="E1725" s="46" t="s">
        <v>34</v>
      </c>
    </row>
    <row r="1726" spans="1:5" s="21" customFormat="1" hidden="1" x14ac:dyDescent="0.25">
      <c r="A1726" s="46">
        <v>2018</v>
      </c>
      <c r="B1726" s="46">
        <v>8</v>
      </c>
      <c r="C1726" s="48" t="s">
        <v>76</v>
      </c>
      <c r="D1726" s="40">
        <f>D1724+D1725</f>
        <v>21789</v>
      </c>
      <c r="E1726" s="46" t="s">
        <v>18</v>
      </c>
    </row>
    <row r="1727" spans="1:5" s="21" customFormat="1" hidden="1" x14ac:dyDescent="0.25">
      <c r="A1727" s="46">
        <v>2018</v>
      </c>
      <c r="B1727" s="48">
        <v>8</v>
      </c>
      <c r="C1727" s="48" t="s">
        <v>83</v>
      </c>
      <c r="D1727" s="40">
        <v>134</v>
      </c>
      <c r="E1727" s="46" t="s">
        <v>34</v>
      </c>
    </row>
    <row r="1728" spans="1:5" s="21" customFormat="1" hidden="1" x14ac:dyDescent="0.25">
      <c r="A1728" s="46">
        <v>2018</v>
      </c>
      <c r="B1728" s="48">
        <v>8</v>
      </c>
      <c r="C1728" s="48" t="s">
        <v>83</v>
      </c>
      <c r="D1728" s="40">
        <v>2504</v>
      </c>
      <c r="E1728" s="46" t="s">
        <v>35</v>
      </c>
    </row>
    <row r="1729" spans="1:5" s="21" customFormat="1" hidden="1" x14ac:dyDescent="0.25">
      <c r="A1729" s="46">
        <v>2018</v>
      </c>
      <c r="B1729" s="46">
        <v>8</v>
      </c>
      <c r="C1729" s="48" t="s">
        <v>83</v>
      </c>
      <c r="D1729" s="40">
        <v>2638</v>
      </c>
      <c r="E1729" s="46" t="s">
        <v>18</v>
      </c>
    </row>
    <row r="1730" spans="1:5" s="21" customFormat="1" hidden="1" x14ac:dyDescent="0.25">
      <c r="A1730" s="46">
        <v>2018</v>
      </c>
      <c r="B1730" s="48">
        <v>8</v>
      </c>
      <c r="C1730" s="48" t="s">
        <v>84</v>
      </c>
      <c r="D1730" s="40">
        <v>8451</v>
      </c>
      <c r="E1730" s="46" t="s">
        <v>34</v>
      </c>
    </row>
    <row r="1731" spans="1:5" s="21" customFormat="1" hidden="1" x14ac:dyDescent="0.25">
      <c r="A1731" s="46">
        <v>2018</v>
      </c>
      <c r="B1731" s="48">
        <v>8</v>
      </c>
      <c r="C1731" s="48" t="s">
        <v>84</v>
      </c>
      <c r="D1731" s="40">
        <v>2547</v>
      </c>
      <c r="E1731" s="46" t="s">
        <v>35</v>
      </c>
    </row>
    <row r="1732" spans="1:5" s="21" customFormat="1" hidden="1" x14ac:dyDescent="0.25">
      <c r="A1732" s="46">
        <v>2018</v>
      </c>
      <c r="B1732" s="48">
        <v>8</v>
      </c>
      <c r="C1732" s="48" t="s">
        <v>84</v>
      </c>
      <c r="D1732" s="40">
        <v>10998</v>
      </c>
      <c r="E1732" s="46" t="s">
        <v>18</v>
      </c>
    </row>
    <row r="1733" spans="1:5" s="21" customFormat="1" hidden="1" x14ac:dyDescent="0.25">
      <c r="A1733" s="46">
        <v>2018</v>
      </c>
      <c r="B1733" s="46">
        <v>8</v>
      </c>
      <c r="C1733" s="48" t="s">
        <v>4</v>
      </c>
      <c r="D1733" s="48">
        <v>2609</v>
      </c>
      <c r="E1733" s="40" t="s">
        <v>35</v>
      </c>
    </row>
    <row r="1734" spans="1:5" s="21" customFormat="1" hidden="1" x14ac:dyDescent="0.25">
      <c r="A1734" s="46">
        <v>2018</v>
      </c>
      <c r="B1734" s="46">
        <v>8</v>
      </c>
      <c r="C1734" s="48" t="s">
        <v>4</v>
      </c>
      <c r="D1734" s="48">
        <v>6746</v>
      </c>
      <c r="E1734" s="40" t="s">
        <v>34</v>
      </c>
    </row>
    <row r="1735" spans="1:5" s="21" customFormat="1" hidden="1" x14ac:dyDescent="0.25">
      <c r="A1735" s="46">
        <v>2018</v>
      </c>
      <c r="B1735" s="46">
        <v>8</v>
      </c>
      <c r="C1735" s="48" t="s">
        <v>4</v>
      </c>
      <c r="D1735" s="40">
        <v>9355</v>
      </c>
      <c r="E1735" s="46" t="s">
        <v>18</v>
      </c>
    </row>
    <row r="1736" spans="1:5" s="21" customFormat="1" hidden="1" x14ac:dyDescent="0.25">
      <c r="A1736" s="46">
        <v>2018</v>
      </c>
      <c r="B1736" s="46">
        <v>8</v>
      </c>
      <c r="C1736" s="48" t="s">
        <v>36</v>
      </c>
      <c r="D1736" s="48">
        <v>1499</v>
      </c>
      <c r="E1736" s="40" t="s">
        <v>35</v>
      </c>
    </row>
    <row r="1737" spans="1:5" s="21" customFormat="1" hidden="1" x14ac:dyDescent="0.25">
      <c r="A1737" s="46">
        <v>2018</v>
      </c>
      <c r="B1737" s="46">
        <v>8</v>
      </c>
      <c r="C1737" s="48" t="s">
        <v>36</v>
      </c>
      <c r="D1737" s="48">
        <v>1513</v>
      </c>
      <c r="E1737" s="40" t="s">
        <v>34</v>
      </c>
    </row>
    <row r="1738" spans="1:5" s="21" customFormat="1" hidden="1" x14ac:dyDescent="0.25">
      <c r="A1738" s="46">
        <v>2018</v>
      </c>
      <c r="B1738" s="46">
        <v>8</v>
      </c>
      <c r="C1738" s="48" t="s">
        <v>36</v>
      </c>
      <c r="D1738" s="40">
        <v>3012</v>
      </c>
      <c r="E1738" s="46" t="s">
        <v>18</v>
      </c>
    </row>
    <row r="1739" spans="1:5" s="21" customFormat="1" hidden="1" x14ac:dyDescent="0.25">
      <c r="A1739" s="46">
        <v>2018</v>
      </c>
      <c r="B1739" s="46">
        <v>8</v>
      </c>
      <c r="C1739" s="48" t="s">
        <v>66</v>
      </c>
      <c r="D1739" s="40">
        <v>624</v>
      </c>
      <c r="E1739" s="48" t="s">
        <v>35</v>
      </c>
    </row>
    <row r="1740" spans="1:5" s="21" customFormat="1" hidden="1" x14ac:dyDescent="0.25">
      <c r="A1740" s="46">
        <v>2018</v>
      </c>
      <c r="B1740" s="46">
        <v>8</v>
      </c>
      <c r="C1740" s="48" t="s">
        <v>66</v>
      </c>
      <c r="D1740" s="40">
        <v>7764</v>
      </c>
      <c r="E1740" s="48" t="s">
        <v>34</v>
      </c>
    </row>
    <row r="1741" spans="1:5" s="21" customFormat="1" hidden="1" x14ac:dyDescent="0.25">
      <c r="A1741" s="46">
        <v>2018</v>
      </c>
      <c r="B1741" s="46">
        <v>8</v>
      </c>
      <c r="C1741" s="48" t="s">
        <v>66</v>
      </c>
      <c r="D1741" s="48">
        <v>8388</v>
      </c>
      <c r="E1741" s="46" t="s">
        <v>18</v>
      </c>
    </row>
    <row r="1742" spans="1:5" s="21" customFormat="1" hidden="1" x14ac:dyDescent="0.25">
      <c r="A1742" s="46">
        <v>2018</v>
      </c>
      <c r="B1742" s="46">
        <v>9</v>
      </c>
      <c r="C1742" s="48" t="s">
        <v>16</v>
      </c>
      <c r="D1742" s="40">
        <v>75461</v>
      </c>
      <c r="E1742" s="46" t="s">
        <v>35</v>
      </c>
    </row>
    <row r="1743" spans="1:5" s="21" customFormat="1" hidden="1" x14ac:dyDescent="0.25">
      <c r="A1743" s="46">
        <v>2018</v>
      </c>
      <c r="B1743" s="46">
        <v>9</v>
      </c>
      <c r="C1743" s="48" t="s">
        <v>16</v>
      </c>
      <c r="D1743" s="40">
        <v>158655</v>
      </c>
      <c r="E1743" s="46" t="s">
        <v>34</v>
      </c>
    </row>
    <row r="1744" spans="1:5" s="21" customFormat="1" hidden="1" x14ac:dyDescent="0.25">
      <c r="A1744" s="46">
        <v>2018</v>
      </c>
      <c r="B1744" s="46">
        <v>9</v>
      </c>
      <c r="C1744" s="48" t="s">
        <v>16</v>
      </c>
      <c r="D1744" s="40">
        <v>234116</v>
      </c>
      <c r="E1744" s="46" t="s">
        <v>18</v>
      </c>
    </row>
    <row r="1745" spans="1:5" s="21" customFormat="1" hidden="1" x14ac:dyDescent="0.25">
      <c r="A1745" s="46">
        <v>2018</v>
      </c>
      <c r="B1745" s="46">
        <v>9</v>
      </c>
      <c r="C1745" s="40" t="s">
        <v>67</v>
      </c>
      <c r="D1745" s="40">
        <v>75834</v>
      </c>
      <c r="E1745" s="46" t="s">
        <v>35</v>
      </c>
    </row>
    <row r="1746" spans="1:5" s="21" customFormat="1" hidden="1" x14ac:dyDescent="0.25">
      <c r="A1746" s="46">
        <v>2018</v>
      </c>
      <c r="B1746" s="46">
        <v>9</v>
      </c>
      <c r="C1746" s="40" t="s">
        <v>67</v>
      </c>
      <c r="D1746" s="40">
        <v>180316</v>
      </c>
      <c r="E1746" s="46" t="s">
        <v>34</v>
      </c>
    </row>
    <row r="1747" spans="1:5" s="21" customFormat="1" hidden="1" x14ac:dyDescent="0.25">
      <c r="A1747" s="46">
        <v>2018</v>
      </c>
      <c r="B1747" s="46">
        <v>9</v>
      </c>
      <c r="C1747" s="40" t="s">
        <v>67</v>
      </c>
      <c r="D1747" s="40">
        <v>256150</v>
      </c>
      <c r="E1747" s="46" t="s">
        <v>18</v>
      </c>
    </row>
    <row r="1748" spans="1:5" s="21" customFormat="1" hidden="1" x14ac:dyDescent="0.25">
      <c r="A1748" s="46">
        <v>2018</v>
      </c>
      <c r="B1748" s="46">
        <v>9</v>
      </c>
      <c r="C1748" s="48" t="s">
        <v>80</v>
      </c>
      <c r="D1748" s="40">
        <v>132</v>
      </c>
      <c r="E1748" s="46" t="s">
        <v>35</v>
      </c>
    </row>
    <row r="1749" spans="1:5" s="21" customFormat="1" hidden="1" x14ac:dyDescent="0.25">
      <c r="A1749" s="46">
        <v>2018</v>
      </c>
      <c r="B1749" s="46">
        <v>9</v>
      </c>
      <c r="C1749" s="48" t="s">
        <v>80</v>
      </c>
      <c r="D1749" s="49">
        <v>56830</v>
      </c>
      <c r="E1749" s="46" t="s">
        <v>34</v>
      </c>
    </row>
    <row r="1750" spans="1:5" s="21" customFormat="1" hidden="1" x14ac:dyDescent="0.25">
      <c r="A1750" s="46">
        <v>2018</v>
      </c>
      <c r="B1750" s="46">
        <v>9</v>
      </c>
      <c r="C1750" s="48" t="s">
        <v>80</v>
      </c>
      <c r="D1750" s="40">
        <v>56962</v>
      </c>
      <c r="E1750" s="46" t="s">
        <v>18</v>
      </c>
    </row>
    <row r="1751" spans="1:5" s="21" customFormat="1" hidden="1" x14ac:dyDescent="0.25">
      <c r="A1751" s="46">
        <v>2018</v>
      </c>
      <c r="B1751" s="46">
        <v>9</v>
      </c>
      <c r="C1751" s="48" t="s">
        <v>57</v>
      </c>
      <c r="D1751" s="40">
        <v>2068</v>
      </c>
      <c r="E1751" s="46" t="s">
        <v>35</v>
      </c>
    </row>
    <row r="1752" spans="1:5" s="21" customFormat="1" hidden="1" x14ac:dyDescent="0.25">
      <c r="A1752" s="46">
        <v>2018</v>
      </c>
      <c r="B1752" s="46">
        <v>9</v>
      </c>
      <c r="C1752" s="48" t="s">
        <v>57</v>
      </c>
      <c r="D1752" s="40">
        <v>24989</v>
      </c>
      <c r="E1752" s="46" t="s">
        <v>34</v>
      </c>
    </row>
    <row r="1753" spans="1:5" s="21" customFormat="1" hidden="1" x14ac:dyDescent="0.25">
      <c r="A1753" s="46">
        <v>2018</v>
      </c>
      <c r="B1753" s="46">
        <v>9</v>
      </c>
      <c r="C1753" s="48" t="s">
        <v>57</v>
      </c>
      <c r="D1753" s="40">
        <v>27057</v>
      </c>
      <c r="E1753" s="46" t="s">
        <v>18</v>
      </c>
    </row>
    <row r="1754" spans="1:5" s="21" customFormat="1" hidden="1" x14ac:dyDescent="0.25">
      <c r="A1754" s="46">
        <v>2018</v>
      </c>
      <c r="B1754" s="46">
        <v>9</v>
      </c>
      <c r="C1754" s="40" t="s">
        <v>68</v>
      </c>
      <c r="D1754" s="40">
        <v>2200</v>
      </c>
      <c r="E1754" s="46" t="s">
        <v>35</v>
      </c>
    </row>
    <row r="1755" spans="1:5" s="21" customFormat="1" hidden="1" x14ac:dyDescent="0.25">
      <c r="A1755" s="46">
        <v>2018</v>
      </c>
      <c r="B1755" s="46">
        <v>9</v>
      </c>
      <c r="C1755" s="40" t="s">
        <v>68</v>
      </c>
      <c r="D1755" s="40">
        <v>81819</v>
      </c>
      <c r="E1755" s="46" t="s">
        <v>34</v>
      </c>
    </row>
    <row r="1756" spans="1:5" s="21" customFormat="1" hidden="1" x14ac:dyDescent="0.25">
      <c r="A1756" s="46">
        <v>2018</v>
      </c>
      <c r="B1756" s="46">
        <v>9</v>
      </c>
      <c r="C1756" s="40" t="s">
        <v>68</v>
      </c>
      <c r="D1756" s="40">
        <v>84019</v>
      </c>
      <c r="E1756" s="46" t="s">
        <v>18</v>
      </c>
    </row>
    <row r="1757" spans="1:5" s="21" customFormat="1" hidden="1" x14ac:dyDescent="0.25">
      <c r="A1757" s="46">
        <v>2018</v>
      </c>
      <c r="B1757" s="46">
        <v>9</v>
      </c>
      <c r="C1757" s="42" t="s">
        <v>13</v>
      </c>
      <c r="D1757" s="40">
        <v>9474</v>
      </c>
      <c r="E1757" s="46" t="s">
        <v>35</v>
      </c>
    </row>
    <row r="1758" spans="1:5" s="21" customFormat="1" hidden="1" x14ac:dyDescent="0.25">
      <c r="A1758" s="46">
        <v>2018</v>
      </c>
      <c r="B1758" s="46">
        <v>9</v>
      </c>
      <c r="C1758" s="42" t="s">
        <v>13</v>
      </c>
      <c r="D1758" s="40">
        <v>1680</v>
      </c>
      <c r="E1758" s="46" t="s">
        <v>34</v>
      </c>
    </row>
    <row r="1759" spans="1:5" s="21" customFormat="1" hidden="1" x14ac:dyDescent="0.25">
      <c r="A1759" s="46">
        <v>2018</v>
      </c>
      <c r="B1759" s="46">
        <v>9</v>
      </c>
      <c r="C1759" s="42" t="s">
        <v>13</v>
      </c>
      <c r="D1759" s="40">
        <v>11154</v>
      </c>
      <c r="E1759" s="46" t="s">
        <v>18</v>
      </c>
    </row>
    <row r="1760" spans="1:5" s="21" customFormat="1" hidden="1" x14ac:dyDescent="0.25">
      <c r="A1760" s="46">
        <v>2018</v>
      </c>
      <c r="B1760" s="46">
        <v>9</v>
      </c>
      <c r="C1760" s="48" t="s">
        <v>76</v>
      </c>
      <c r="D1760" s="40">
        <v>373</v>
      </c>
      <c r="E1760" s="46" t="s">
        <v>35</v>
      </c>
    </row>
    <row r="1761" spans="1:5" s="21" customFormat="1" hidden="1" x14ac:dyDescent="0.25">
      <c r="A1761" s="46">
        <v>2018</v>
      </c>
      <c r="B1761" s="46">
        <v>9</v>
      </c>
      <c r="C1761" s="48" t="s">
        <v>76</v>
      </c>
      <c r="D1761" s="49">
        <v>21661</v>
      </c>
      <c r="E1761" s="46" t="s">
        <v>34</v>
      </c>
    </row>
    <row r="1762" spans="1:5" s="21" customFormat="1" hidden="1" x14ac:dyDescent="0.25">
      <c r="A1762" s="46">
        <v>2018</v>
      </c>
      <c r="B1762" s="46">
        <v>9</v>
      </c>
      <c r="C1762" s="48" t="s">
        <v>76</v>
      </c>
      <c r="D1762" s="40">
        <v>22034</v>
      </c>
      <c r="E1762" s="46" t="s">
        <v>18</v>
      </c>
    </row>
    <row r="1763" spans="1:5" s="21" customFormat="1" hidden="1" x14ac:dyDescent="0.25">
      <c r="A1763" s="46">
        <v>2018</v>
      </c>
      <c r="B1763" s="48">
        <v>9</v>
      </c>
      <c r="C1763" s="48" t="s">
        <v>83</v>
      </c>
      <c r="D1763" s="40">
        <v>227</v>
      </c>
      <c r="E1763" s="46" t="s">
        <v>34</v>
      </c>
    </row>
    <row r="1764" spans="1:5" s="21" customFormat="1" hidden="1" x14ac:dyDescent="0.25">
      <c r="A1764" s="46">
        <v>2018</v>
      </c>
      <c r="B1764" s="48">
        <v>9</v>
      </c>
      <c r="C1764" s="48" t="s">
        <v>83</v>
      </c>
      <c r="D1764" s="40">
        <v>1875</v>
      </c>
      <c r="E1764" s="46" t="s">
        <v>35</v>
      </c>
    </row>
    <row r="1765" spans="1:5" s="21" customFormat="1" hidden="1" x14ac:dyDescent="0.25">
      <c r="A1765" s="46">
        <v>2018</v>
      </c>
      <c r="B1765" s="46">
        <v>9</v>
      </c>
      <c r="C1765" s="48" t="s">
        <v>83</v>
      </c>
      <c r="D1765" s="40">
        <v>2102</v>
      </c>
      <c r="E1765" s="46" t="s">
        <v>18</v>
      </c>
    </row>
    <row r="1766" spans="1:5" s="21" customFormat="1" hidden="1" x14ac:dyDescent="0.25">
      <c r="A1766" s="46">
        <v>2018</v>
      </c>
      <c r="B1766" s="48">
        <v>9</v>
      </c>
      <c r="C1766" s="48" t="s">
        <v>84</v>
      </c>
      <c r="D1766" s="40">
        <v>5675</v>
      </c>
      <c r="E1766" s="46" t="s">
        <v>34</v>
      </c>
    </row>
    <row r="1767" spans="1:5" s="21" customFormat="1" hidden="1" x14ac:dyDescent="0.25">
      <c r="A1767" s="46">
        <v>2018</v>
      </c>
      <c r="B1767" s="48">
        <v>9</v>
      </c>
      <c r="C1767" s="48" t="s">
        <v>84</v>
      </c>
      <c r="D1767" s="40">
        <v>2508</v>
      </c>
      <c r="E1767" s="46" t="s">
        <v>35</v>
      </c>
    </row>
    <row r="1768" spans="1:5" s="21" customFormat="1" hidden="1" x14ac:dyDescent="0.25">
      <c r="A1768" s="46">
        <v>2018</v>
      </c>
      <c r="B1768" s="48">
        <v>9</v>
      </c>
      <c r="C1768" s="48" t="s">
        <v>84</v>
      </c>
      <c r="D1768" s="40">
        <v>8183</v>
      </c>
      <c r="E1768" s="46" t="s">
        <v>18</v>
      </c>
    </row>
    <row r="1769" spans="1:5" s="21" customFormat="1" hidden="1" x14ac:dyDescent="0.25">
      <c r="A1769" s="46">
        <v>2018</v>
      </c>
      <c r="B1769" s="46">
        <v>9</v>
      </c>
      <c r="C1769" s="48" t="s">
        <v>4</v>
      </c>
      <c r="D1769" s="48">
        <v>2245</v>
      </c>
      <c r="E1769" s="40" t="s">
        <v>35</v>
      </c>
    </row>
    <row r="1770" spans="1:5" s="21" customFormat="1" hidden="1" x14ac:dyDescent="0.25">
      <c r="A1770" s="46">
        <v>2018</v>
      </c>
      <c r="B1770" s="46">
        <v>9</v>
      </c>
      <c r="C1770" s="48" t="s">
        <v>4</v>
      </c>
      <c r="D1770" s="48">
        <v>6471</v>
      </c>
      <c r="E1770" s="40" t="s">
        <v>34</v>
      </c>
    </row>
    <row r="1771" spans="1:5" s="21" customFormat="1" hidden="1" x14ac:dyDescent="0.25">
      <c r="A1771" s="46">
        <v>2018</v>
      </c>
      <c r="B1771" s="46">
        <v>9</v>
      </c>
      <c r="C1771" s="48" t="s">
        <v>4</v>
      </c>
      <c r="D1771" s="40">
        <v>8716</v>
      </c>
      <c r="E1771" s="46" t="s">
        <v>18</v>
      </c>
    </row>
    <row r="1772" spans="1:5" s="21" customFormat="1" hidden="1" x14ac:dyDescent="0.25">
      <c r="A1772" s="46">
        <v>2018</v>
      </c>
      <c r="B1772" s="46">
        <v>9</v>
      </c>
      <c r="C1772" s="48" t="s">
        <v>36</v>
      </c>
      <c r="D1772" s="48">
        <v>1514</v>
      </c>
      <c r="E1772" s="40" t="s">
        <v>35</v>
      </c>
    </row>
    <row r="1773" spans="1:5" s="21" customFormat="1" hidden="1" x14ac:dyDescent="0.25">
      <c r="A1773" s="46">
        <v>2018</v>
      </c>
      <c r="B1773" s="46">
        <v>9</v>
      </c>
      <c r="C1773" s="48" t="s">
        <v>36</v>
      </c>
      <c r="D1773" s="48">
        <v>1253</v>
      </c>
      <c r="E1773" s="40" t="s">
        <v>34</v>
      </c>
    </row>
    <row r="1774" spans="1:5" s="21" customFormat="1" hidden="1" x14ac:dyDescent="0.25">
      <c r="A1774" s="46">
        <v>2018</v>
      </c>
      <c r="B1774" s="46">
        <v>9</v>
      </c>
      <c r="C1774" s="48" t="s">
        <v>36</v>
      </c>
      <c r="D1774" s="40">
        <v>2767</v>
      </c>
      <c r="E1774" s="46" t="s">
        <v>18</v>
      </c>
    </row>
    <row r="1775" spans="1:5" s="21" customFormat="1" hidden="1" x14ac:dyDescent="0.25">
      <c r="A1775" s="46">
        <v>2018</v>
      </c>
      <c r="B1775" s="46">
        <v>9</v>
      </c>
      <c r="C1775" s="48" t="s">
        <v>66</v>
      </c>
      <c r="D1775" s="40">
        <v>612</v>
      </c>
      <c r="E1775" s="48" t="s">
        <v>35</v>
      </c>
    </row>
    <row r="1776" spans="1:5" s="21" customFormat="1" hidden="1" x14ac:dyDescent="0.25">
      <c r="A1776" s="46">
        <v>2018</v>
      </c>
      <c r="B1776" s="46">
        <v>9</v>
      </c>
      <c r="C1776" s="48" t="s">
        <v>66</v>
      </c>
      <c r="D1776" s="40">
        <v>5080</v>
      </c>
      <c r="E1776" s="48" t="s">
        <v>34</v>
      </c>
    </row>
    <row r="1777" spans="1:5" s="21" customFormat="1" hidden="1" x14ac:dyDescent="0.25">
      <c r="A1777" s="46">
        <v>2018</v>
      </c>
      <c r="B1777" s="46">
        <v>9</v>
      </c>
      <c r="C1777" s="48" t="s">
        <v>66</v>
      </c>
      <c r="D1777" s="48">
        <v>5692</v>
      </c>
      <c r="E1777" s="46" t="s">
        <v>18</v>
      </c>
    </row>
    <row r="1778" spans="1:5" s="21" customFormat="1" hidden="1" x14ac:dyDescent="0.25">
      <c r="A1778" s="46">
        <v>2018</v>
      </c>
      <c r="B1778" s="46">
        <v>10</v>
      </c>
      <c r="C1778" s="48" t="s">
        <v>16</v>
      </c>
      <c r="D1778" s="40">
        <v>82941</v>
      </c>
      <c r="E1778" s="46" t="s">
        <v>35</v>
      </c>
    </row>
    <row r="1779" spans="1:5" s="21" customFormat="1" hidden="1" x14ac:dyDescent="0.25">
      <c r="A1779" s="46">
        <v>2018</v>
      </c>
      <c r="B1779" s="46">
        <v>10</v>
      </c>
      <c r="C1779" s="48" t="s">
        <v>16</v>
      </c>
      <c r="D1779" s="40">
        <v>148148</v>
      </c>
      <c r="E1779" s="46" t="s">
        <v>34</v>
      </c>
    </row>
    <row r="1780" spans="1:5" s="21" customFormat="1" hidden="1" x14ac:dyDescent="0.25">
      <c r="A1780" s="46">
        <v>2018</v>
      </c>
      <c r="B1780" s="46">
        <v>10</v>
      </c>
      <c r="C1780" s="48" t="s">
        <v>16</v>
      </c>
      <c r="D1780" s="40">
        <v>231089</v>
      </c>
      <c r="E1780" s="46" t="s">
        <v>18</v>
      </c>
    </row>
    <row r="1781" spans="1:5" s="21" customFormat="1" hidden="1" x14ac:dyDescent="0.25">
      <c r="A1781" s="46">
        <v>2018</v>
      </c>
      <c r="B1781" s="46">
        <v>10</v>
      </c>
      <c r="C1781" s="42" t="s">
        <v>13</v>
      </c>
      <c r="D1781" s="50">
        <v>9719</v>
      </c>
      <c r="E1781" s="46" t="s">
        <v>35</v>
      </c>
    </row>
    <row r="1782" spans="1:5" s="21" customFormat="1" hidden="1" x14ac:dyDescent="0.25">
      <c r="A1782" s="46">
        <v>2018</v>
      </c>
      <c r="B1782" s="46">
        <v>10</v>
      </c>
      <c r="C1782" s="42" t="s">
        <v>13</v>
      </c>
      <c r="D1782" s="50">
        <v>1728</v>
      </c>
      <c r="E1782" s="46" t="s">
        <v>34</v>
      </c>
    </row>
    <row r="1783" spans="1:5" hidden="1" x14ac:dyDescent="0.25">
      <c r="A1783" s="46">
        <v>2018</v>
      </c>
      <c r="B1783" s="46">
        <v>10</v>
      </c>
      <c r="C1783" s="42" t="s">
        <v>13</v>
      </c>
      <c r="D1783" s="50">
        <v>11447</v>
      </c>
      <c r="E1783" s="46" t="s">
        <v>18</v>
      </c>
    </row>
    <row r="1784" spans="1:5" hidden="1" x14ac:dyDescent="0.25">
      <c r="A1784" s="46">
        <v>2018</v>
      </c>
      <c r="B1784" s="46">
        <v>10</v>
      </c>
      <c r="C1784" s="48" t="s">
        <v>76</v>
      </c>
      <c r="D1784" s="40">
        <v>408</v>
      </c>
      <c r="E1784" s="46" t="s">
        <v>35</v>
      </c>
    </row>
    <row r="1785" spans="1:5" hidden="1" x14ac:dyDescent="0.25">
      <c r="A1785" s="46">
        <v>2018</v>
      </c>
      <c r="B1785" s="46">
        <v>10</v>
      </c>
      <c r="C1785" s="48" t="s">
        <v>76</v>
      </c>
      <c r="D1785" s="49">
        <v>22133</v>
      </c>
      <c r="E1785" s="46" t="s">
        <v>34</v>
      </c>
    </row>
    <row r="1786" spans="1:5" s="21" customFormat="1" hidden="1" x14ac:dyDescent="0.25">
      <c r="A1786" s="46">
        <v>2018</v>
      </c>
      <c r="B1786" s="46">
        <v>10</v>
      </c>
      <c r="C1786" s="48" t="s">
        <v>76</v>
      </c>
      <c r="D1786" s="40">
        <v>22541</v>
      </c>
      <c r="E1786" s="46" t="s">
        <v>18</v>
      </c>
    </row>
    <row r="1787" spans="1:5" s="21" customFormat="1" hidden="1" x14ac:dyDescent="0.25">
      <c r="A1787" s="46">
        <v>2018</v>
      </c>
      <c r="B1787" s="46">
        <v>10</v>
      </c>
      <c r="C1787" s="40" t="s">
        <v>67</v>
      </c>
      <c r="D1787" s="40">
        <v>83349</v>
      </c>
      <c r="E1787" s="46" t="s">
        <v>35</v>
      </c>
    </row>
    <row r="1788" spans="1:5" s="21" customFormat="1" hidden="1" x14ac:dyDescent="0.25">
      <c r="A1788" s="46">
        <v>2018</v>
      </c>
      <c r="B1788" s="46">
        <v>10</v>
      </c>
      <c r="C1788" s="40" t="s">
        <v>67</v>
      </c>
      <c r="D1788" s="40">
        <v>170281</v>
      </c>
      <c r="E1788" s="46" t="s">
        <v>34</v>
      </c>
    </row>
    <row r="1789" spans="1:5" hidden="1" x14ac:dyDescent="0.25">
      <c r="A1789" s="46">
        <v>2018</v>
      </c>
      <c r="B1789" s="46">
        <v>10</v>
      </c>
      <c r="C1789" s="40" t="s">
        <v>67</v>
      </c>
      <c r="D1789" s="40">
        <v>253630</v>
      </c>
      <c r="E1789" s="46" t="s">
        <v>18</v>
      </c>
    </row>
    <row r="1790" spans="1:5" hidden="1" x14ac:dyDescent="0.25">
      <c r="A1790" s="46">
        <v>2018</v>
      </c>
      <c r="B1790" s="48">
        <v>10</v>
      </c>
      <c r="C1790" s="48" t="s">
        <v>83</v>
      </c>
      <c r="D1790" s="40">
        <v>307</v>
      </c>
      <c r="E1790" s="46" t="s">
        <v>34</v>
      </c>
    </row>
    <row r="1791" spans="1:5" hidden="1" x14ac:dyDescent="0.25">
      <c r="A1791" s="46">
        <v>2018</v>
      </c>
      <c r="B1791" s="48">
        <v>10</v>
      </c>
      <c r="C1791" s="48" t="s">
        <v>83</v>
      </c>
      <c r="D1791" s="40">
        <v>2481</v>
      </c>
      <c r="E1791" s="46" t="s">
        <v>35</v>
      </c>
    </row>
    <row r="1792" spans="1:5" hidden="1" x14ac:dyDescent="0.25">
      <c r="A1792" s="46">
        <v>2018</v>
      </c>
      <c r="B1792" s="46">
        <v>10</v>
      </c>
      <c r="C1792" s="48" t="s">
        <v>83</v>
      </c>
      <c r="D1792" s="40">
        <v>2788</v>
      </c>
      <c r="E1792" s="46" t="s">
        <v>18</v>
      </c>
    </row>
    <row r="1793" spans="1:5" hidden="1" x14ac:dyDescent="0.25">
      <c r="A1793" s="46">
        <v>2018</v>
      </c>
      <c r="B1793" s="48">
        <v>10</v>
      </c>
      <c r="C1793" s="48" t="s">
        <v>84</v>
      </c>
      <c r="D1793" s="40">
        <v>7182</v>
      </c>
      <c r="E1793" s="46" t="s">
        <v>34</v>
      </c>
    </row>
    <row r="1794" spans="1:5" hidden="1" x14ac:dyDescent="0.25">
      <c r="A1794" s="46">
        <v>2018</v>
      </c>
      <c r="B1794" s="48">
        <v>10</v>
      </c>
      <c r="C1794" s="48" t="s">
        <v>84</v>
      </c>
      <c r="D1794" s="40">
        <v>1812</v>
      </c>
      <c r="E1794" s="46" t="s">
        <v>35</v>
      </c>
    </row>
    <row r="1795" spans="1:5" hidden="1" x14ac:dyDescent="0.25">
      <c r="A1795" s="46">
        <v>2018</v>
      </c>
      <c r="B1795" s="48">
        <v>10</v>
      </c>
      <c r="C1795" s="48" t="s">
        <v>84</v>
      </c>
      <c r="D1795" s="40">
        <v>8994</v>
      </c>
      <c r="E1795" s="46" t="s">
        <v>18</v>
      </c>
    </row>
    <row r="1796" spans="1:5" hidden="1" x14ac:dyDescent="0.25">
      <c r="A1796" s="46">
        <v>2018</v>
      </c>
      <c r="B1796" s="46">
        <v>10</v>
      </c>
      <c r="C1796" s="48" t="s">
        <v>4</v>
      </c>
      <c r="D1796" s="48">
        <v>3234</v>
      </c>
      <c r="E1796" s="40" t="s">
        <v>35</v>
      </c>
    </row>
    <row r="1797" spans="1:5" hidden="1" x14ac:dyDescent="0.25">
      <c r="A1797" s="46">
        <v>2018</v>
      </c>
      <c r="B1797" s="46">
        <v>10</v>
      </c>
      <c r="C1797" s="48" t="s">
        <v>4</v>
      </c>
      <c r="D1797" s="48">
        <v>6206</v>
      </c>
      <c r="E1797" s="40" t="s">
        <v>34</v>
      </c>
    </row>
    <row r="1798" spans="1:5" hidden="1" x14ac:dyDescent="0.25">
      <c r="A1798" s="46">
        <v>2018</v>
      </c>
      <c r="B1798" s="46">
        <v>10</v>
      </c>
      <c r="C1798" s="48" t="s">
        <v>4</v>
      </c>
      <c r="D1798" s="40">
        <v>9440</v>
      </c>
      <c r="E1798" s="46" t="s">
        <v>18</v>
      </c>
    </row>
    <row r="1799" spans="1:5" hidden="1" x14ac:dyDescent="0.25">
      <c r="A1799" s="46">
        <v>2018</v>
      </c>
      <c r="B1799" s="46">
        <v>10</v>
      </c>
      <c r="C1799" s="48" t="s">
        <v>36</v>
      </c>
      <c r="D1799" s="48">
        <v>1935</v>
      </c>
      <c r="E1799" s="40" t="s">
        <v>35</v>
      </c>
    </row>
    <row r="1800" spans="1:5" hidden="1" x14ac:dyDescent="0.25">
      <c r="A1800" s="46">
        <v>2018</v>
      </c>
      <c r="B1800" s="46">
        <v>10</v>
      </c>
      <c r="C1800" s="48" t="s">
        <v>36</v>
      </c>
      <c r="D1800" s="48">
        <v>1221</v>
      </c>
      <c r="E1800" s="40" t="s">
        <v>34</v>
      </c>
    </row>
    <row r="1801" spans="1:5" hidden="1" x14ac:dyDescent="0.25">
      <c r="A1801" s="46">
        <v>2018</v>
      </c>
      <c r="B1801" s="46">
        <v>10</v>
      </c>
      <c r="C1801" s="48" t="s">
        <v>36</v>
      </c>
      <c r="D1801" s="40">
        <v>3156</v>
      </c>
      <c r="E1801" s="46" t="s">
        <v>18</v>
      </c>
    </row>
    <row r="1802" spans="1:5" hidden="1" x14ac:dyDescent="0.25">
      <c r="A1802" s="46">
        <v>2018</v>
      </c>
      <c r="B1802" s="46">
        <v>10</v>
      </c>
      <c r="C1802" s="48" t="s">
        <v>66</v>
      </c>
      <c r="D1802" s="40">
        <v>956</v>
      </c>
      <c r="E1802" s="48" t="s">
        <v>35</v>
      </c>
    </row>
    <row r="1803" spans="1:5" hidden="1" x14ac:dyDescent="0.25">
      <c r="A1803" s="46">
        <v>2018</v>
      </c>
      <c r="B1803" s="46">
        <v>10</v>
      </c>
      <c r="C1803" s="48" t="s">
        <v>66</v>
      </c>
      <c r="D1803" s="40">
        <v>4599</v>
      </c>
      <c r="E1803" s="48" t="s">
        <v>34</v>
      </c>
    </row>
    <row r="1804" spans="1:5" hidden="1" x14ac:dyDescent="0.25">
      <c r="A1804" s="46">
        <v>2018</v>
      </c>
      <c r="B1804" s="46">
        <v>10</v>
      </c>
      <c r="C1804" s="48" t="s">
        <v>66</v>
      </c>
      <c r="D1804" s="48">
        <v>5555</v>
      </c>
      <c r="E1804" s="46" t="s">
        <v>18</v>
      </c>
    </row>
    <row r="1805" spans="1:5" hidden="1" x14ac:dyDescent="0.25">
      <c r="A1805" s="46">
        <v>2018</v>
      </c>
      <c r="B1805" s="46">
        <v>10</v>
      </c>
      <c r="C1805" s="48" t="s">
        <v>80</v>
      </c>
      <c r="D1805" s="40">
        <v>145</v>
      </c>
      <c r="E1805" s="46" t="s">
        <v>35</v>
      </c>
    </row>
    <row r="1806" spans="1:5" hidden="1" x14ac:dyDescent="0.25">
      <c r="A1806" s="46">
        <v>2018</v>
      </c>
      <c r="B1806" s="46">
        <v>10</v>
      </c>
      <c r="C1806" s="48" t="s">
        <v>80</v>
      </c>
      <c r="D1806" s="49">
        <v>56894</v>
      </c>
      <c r="E1806" s="46" t="s">
        <v>34</v>
      </c>
    </row>
    <row r="1807" spans="1:5" hidden="1" x14ac:dyDescent="0.25">
      <c r="A1807" s="46">
        <v>2018</v>
      </c>
      <c r="B1807" s="46">
        <v>10</v>
      </c>
      <c r="C1807" s="48" t="s">
        <v>80</v>
      </c>
      <c r="D1807" s="40">
        <v>57039</v>
      </c>
      <c r="E1807" s="46" t="s">
        <v>18</v>
      </c>
    </row>
    <row r="1808" spans="1:5" hidden="1" x14ac:dyDescent="0.25">
      <c r="A1808" s="46">
        <v>2018</v>
      </c>
      <c r="B1808" s="46">
        <v>10</v>
      </c>
      <c r="C1808" s="48" t="s">
        <v>57</v>
      </c>
      <c r="D1808" s="40">
        <v>2296</v>
      </c>
      <c r="E1808" s="46" t="s">
        <v>35</v>
      </c>
    </row>
    <row r="1809" spans="1:5" hidden="1" x14ac:dyDescent="0.25">
      <c r="A1809" s="46">
        <v>2018</v>
      </c>
      <c r="B1809" s="46">
        <v>10</v>
      </c>
      <c r="C1809" s="48" t="s">
        <v>57</v>
      </c>
      <c r="D1809" s="40">
        <v>27358</v>
      </c>
      <c r="E1809" s="46" t="s">
        <v>34</v>
      </c>
    </row>
    <row r="1810" spans="1:5" hidden="1" x14ac:dyDescent="0.25">
      <c r="A1810" s="46">
        <v>2018</v>
      </c>
      <c r="B1810" s="46">
        <v>10</v>
      </c>
      <c r="C1810" s="48" t="s">
        <v>57</v>
      </c>
      <c r="D1810" s="40">
        <v>29654</v>
      </c>
      <c r="E1810" s="46" t="s">
        <v>18</v>
      </c>
    </row>
    <row r="1811" spans="1:5" hidden="1" x14ac:dyDescent="0.25">
      <c r="A1811" s="46">
        <v>2018</v>
      </c>
      <c r="B1811" s="46">
        <v>10</v>
      </c>
      <c r="C1811" s="40" t="s">
        <v>68</v>
      </c>
      <c r="D1811" s="40">
        <v>2441</v>
      </c>
      <c r="E1811" s="46" t="s">
        <v>35</v>
      </c>
    </row>
    <row r="1812" spans="1:5" hidden="1" x14ac:dyDescent="0.25">
      <c r="A1812" s="46">
        <v>2018</v>
      </c>
      <c r="B1812" s="46">
        <v>10</v>
      </c>
      <c r="C1812" s="40" t="s">
        <v>68</v>
      </c>
      <c r="D1812" s="40">
        <v>84252</v>
      </c>
      <c r="E1812" s="46" t="s">
        <v>34</v>
      </c>
    </row>
    <row r="1813" spans="1:5" hidden="1" x14ac:dyDescent="0.25">
      <c r="A1813" s="46">
        <v>2018</v>
      </c>
      <c r="B1813" s="46">
        <v>10</v>
      </c>
      <c r="C1813" s="40" t="s">
        <v>68</v>
      </c>
      <c r="D1813" s="40">
        <v>86693</v>
      </c>
      <c r="E1813" s="46" t="s">
        <v>18</v>
      </c>
    </row>
    <row r="1814" spans="1:5" hidden="1" x14ac:dyDescent="0.25">
      <c r="A1814" s="46">
        <v>2018</v>
      </c>
      <c r="B1814" s="46">
        <v>11</v>
      </c>
      <c r="C1814" s="42" t="s">
        <v>13</v>
      </c>
      <c r="D1814" s="40">
        <v>8023</v>
      </c>
      <c r="E1814" s="46" t="s">
        <v>35</v>
      </c>
    </row>
    <row r="1815" spans="1:5" hidden="1" x14ac:dyDescent="0.25">
      <c r="A1815" s="46">
        <v>2018</v>
      </c>
      <c r="B1815" s="46">
        <v>11</v>
      </c>
      <c r="C1815" s="42" t="s">
        <v>13</v>
      </c>
      <c r="D1815" s="40">
        <v>1229</v>
      </c>
      <c r="E1815" s="46" t="s">
        <v>34</v>
      </c>
    </row>
    <row r="1816" spans="1:5" s="21" customFormat="1" hidden="1" x14ac:dyDescent="0.25">
      <c r="A1816" s="46">
        <v>2018</v>
      </c>
      <c r="B1816" s="46">
        <v>11</v>
      </c>
      <c r="C1816" s="42" t="s">
        <v>13</v>
      </c>
      <c r="D1816" s="40">
        <v>9252</v>
      </c>
      <c r="E1816" s="46" t="s">
        <v>18</v>
      </c>
    </row>
    <row r="1817" spans="1:5" s="21" customFormat="1" hidden="1" x14ac:dyDescent="0.25">
      <c r="A1817" s="46">
        <v>2018</v>
      </c>
      <c r="B1817" s="46">
        <v>11</v>
      </c>
      <c r="C1817" s="48" t="s">
        <v>76</v>
      </c>
      <c r="D1817" s="40">
        <v>441</v>
      </c>
      <c r="E1817" s="46" t="s">
        <v>35</v>
      </c>
    </row>
    <row r="1818" spans="1:5" s="21" customFormat="1" hidden="1" x14ac:dyDescent="0.25">
      <c r="A1818" s="46">
        <v>2018</v>
      </c>
      <c r="B1818" s="46">
        <v>11</v>
      </c>
      <c r="C1818" s="48" t="s">
        <v>76</v>
      </c>
      <c r="D1818" s="49">
        <v>22025</v>
      </c>
      <c r="E1818" s="46" t="s">
        <v>34</v>
      </c>
    </row>
    <row r="1819" spans="1:5" s="21" customFormat="1" hidden="1" x14ac:dyDescent="0.25">
      <c r="A1819" s="46">
        <v>2018</v>
      </c>
      <c r="B1819" s="46">
        <v>11</v>
      </c>
      <c r="C1819" s="48" t="s">
        <v>76</v>
      </c>
      <c r="D1819" s="40">
        <v>22466</v>
      </c>
      <c r="E1819" s="46" t="s">
        <v>18</v>
      </c>
    </row>
    <row r="1820" spans="1:5" s="21" customFormat="1" hidden="1" x14ac:dyDescent="0.25">
      <c r="A1820" s="46">
        <v>2018</v>
      </c>
      <c r="B1820" s="48">
        <v>11</v>
      </c>
      <c r="C1820" s="48" t="s">
        <v>83</v>
      </c>
      <c r="D1820" s="40">
        <v>121</v>
      </c>
      <c r="E1820" s="46" t="s">
        <v>34</v>
      </c>
    </row>
    <row r="1821" spans="1:5" s="21" customFormat="1" hidden="1" x14ac:dyDescent="0.25">
      <c r="A1821" s="46">
        <v>2018</v>
      </c>
      <c r="B1821" s="48">
        <v>11</v>
      </c>
      <c r="C1821" s="48" t="s">
        <v>83</v>
      </c>
      <c r="D1821" s="40">
        <v>1987</v>
      </c>
      <c r="E1821" s="46" t="s">
        <v>35</v>
      </c>
    </row>
    <row r="1822" spans="1:5" s="21" customFormat="1" hidden="1" x14ac:dyDescent="0.25">
      <c r="A1822" s="46">
        <v>2018</v>
      </c>
      <c r="B1822" s="46">
        <v>11</v>
      </c>
      <c r="C1822" s="48" t="s">
        <v>83</v>
      </c>
      <c r="D1822" s="40">
        <v>2108</v>
      </c>
      <c r="E1822" s="46" t="s">
        <v>18</v>
      </c>
    </row>
    <row r="1823" spans="1:5" s="21" customFormat="1" hidden="1" x14ac:dyDescent="0.25">
      <c r="A1823" s="46">
        <v>2018</v>
      </c>
      <c r="B1823" s="48">
        <v>11</v>
      </c>
      <c r="C1823" s="48" t="s">
        <v>84</v>
      </c>
      <c r="D1823" s="40">
        <v>5062</v>
      </c>
      <c r="E1823" s="46" t="s">
        <v>34</v>
      </c>
    </row>
    <row r="1824" spans="1:5" s="21" customFormat="1" hidden="1" x14ac:dyDescent="0.25">
      <c r="A1824" s="46">
        <v>2018</v>
      </c>
      <c r="B1824" s="48">
        <v>11</v>
      </c>
      <c r="C1824" s="48" t="s">
        <v>84</v>
      </c>
      <c r="D1824" s="40">
        <v>2373</v>
      </c>
      <c r="E1824" s="46" t="s">
        <v>35</v>
      </c>
    </row>
    <row r="1825" spans="1:5" s="21" customFormat="1" hidden="1" x14ac:dyDescent="0.25">
      <c r="A1825" s="46">
        <v>2018</v>
      </c>
      <c r="B1825" s="48">
        <v>11</v>
      </c>
      <c r="C1825" s="48" t="s">
        <v>84</v>
      </c>
      <c r="D1825" s="40">
        <v>7435</v>
      </c>
      <c r="E1825" s="46" t="s">
        <v>18</v>
      </c>
    </row>
    <row r="1826" spans="1:5" s="21" customFormat="1" hidden="1" x14ac:dyDescent="0.25">
      <c r="A1826" s="46">
        <v>2018</v>
      </c>
      <c r="B1826" s="46">
        <v>11</v>
      </c>
      <c r="C1826" s="48" t="s">
        <v>4</v>
      </c>
      <c r="D1826" s="48">
        <v>2413</v>
      </c>
      <c r="E1826" s="40" t="s">
        <v>35</v>
      </c>
    </row>
    <row r="1827" spans="1:5" s="21" customFormat="1" hidden="1" x14ac:dyDescent="0.25">
      <c r="A1827" s="46">
        <v>2018</v>
      </c>
      <c r="B1827" s="46">
        <v>11</v>
      </c>
      <c r="C1827" s="48" t="s">
        <v>4</v>
      </c>
      <c r="D1827" s="48">
        <v>5907</v>
      </c>
      <c r="E1827" s="40" t="s">
        <v>34</v>
      </c>
    </row>
    <row r="1828" spans="1:5" s="21" customFormat="1" hidden="1" x14ac:dyDescent="0.25">
      <c r="A1828" s="46">
        <v>2018</v>
      </c>
      <c r="B1828" s="46">
        <v>11</v>
      </c>
      <c r="C1828" s="48" t="s">
        <v>4</v>
      </c>
      <c r="D1828" s="40">
        <v>8320</v>
      </c>
      <c r="E1828" s="46" t="s">
        <v>18</v>
      </c>
    </row>
    <row r="1829" spans="1:5" s="21" customFormat="1" hidden="1" x14ac:dyDescent="0.25">
      <c r="A1829" s="46">
        <v>2018</v>
      </c>
      <c r="B1829" s="46">
        <v>11</v>
      </c>
      <c r="C1829" s="48" t="s">
        <v>36</v>
      </c>
      <c r="D1829" s="48">
        <v>1562</v>
      </c>
      <c r="E1829" s="40" t="s">
        <v>35</v>
      </c>
    </row>
    <row r="1830" spans="1:5" s="21" customFormat="1" hidden="1" x14ac:dyDescent="0.25">
      <c r="A1830" s="46">
        <v>2018</v>
      </c>
      <c r="B1830" s="46">
        <v>11</v>
      </c>
      <c r="C1830" s="48" t="s">
        <v>36</v>
      </c>
      <c r="D1830" s="48">
        <v>1183</v>
      </c>
      <c r="E1830" s="40" t="s">
        <v>34</v>
      </c>
    </row>
    <row r="1831" spans="1:5" s="21" customFormat="1" hidden="1" x14ac:dyDescent="0.25">
      <c r="A1831" s="46">
        <v>2018</v>
      </c>
      <c r="B1831" s="46">
        <v>11</v>
      </c>
      <c r="C1831" s="48" t="s">
        <v>36</v>
      </c>
      <c r="D1831" s="40">
        <v>2745</v>
      </c>
      <c r="E1831" s="46" t="s">
        <v>18</v>
      </c>
    </row>
    <row r="1832" spans="1:5" s="21" customFormat="1" hidden="1" x14ac:dyDescent="0.25">
      <c r="A1832" s="46">
        <v>2018</v>
      </c>
      <c r="B1832" s="46">
        <v>11</v>
      </c>
      <c r="C1832" s="48" t="s">
        <v>66</v>
      </c>
      <c r="D1832" s="40">
        <v>613</v>
      </c>
      <c r="E1832" s="48" t="s">
        <v>35</v>
      </c>
    </row>
    <row r="1833" spans="1:5" s="21" customFormat="1" hidden="1" x14ac:dyDescent="0.25">
      <c r="A1833" s="46">
        <v>2018</v>
      </c>
      <c r="B1833" s="46">
        <v>11</v>
      </c>
      <c r="C1833" s="48" t="s">
        <v>66</v>
      </c>
      <c r="D1833" s="40">
        <v>3714</v>
      </c>
      <c r="E1833" s="48" t="s">
        <v>34</v>
      </c>
    </row>
    <row r="1834" spans="1:5" s="21" customFormat="1" hidden="1" x14ac:dyDescent="0.25">
      <c r="A1834" s="46">
        <v>2018</v>
      </c>
      <c r="B1834" s="46">
        <v>11</v>
      </c>
      <c r="C1834" s="48" t="s">
        <v>66</v>
      </c>
      <c r="D1834" s="48">
        <v>4327</v>
      </c>
      <c r="E1834" s="46" t="s">
        <v>18</v>
      </c>
    </row>
    <row r="1835" spans="1:5" s="21" customFormat="1" hidden="1" x14ac:dyDescent="0.25">
      <c r="A1835" s="46">
        <v>2018</v>
      </c>
      <c r="B1835" s="46">
        <v>11</v>
      </c>
      <c r="C1835" s="48" t="s">
        <v>16</v>
      </c>
      <c r="D1835" s="40">
        <v>87955</v>
      </c>
      <c r="E1835" s="46" t="s">
        <v>35</v>
      </c>
    </row>
    <row r="1836" spans="1:5" s="21" customFormat="1" hidden="1" x14ac:dyDescent="0.25">
      <c r="A1836" s="46">
        <v>2018</v>
      </c>
      <c r="B1836" s="46">
        <v>11</v>
      </c>
      <c r="C1836" s="48" t="s">
        <v>16</v>
      </c>
      <c r="D1836" s="40">
        <v>138813</v>
      </c>
      <c r="E1836" s="46" t="s">
        <v>34</v>
      </c>
    </row>
    <row r="1837" spans="1:5" s="21" customFormat="1" hidden="1" x14ac:dyDescent="0.25">
      <c r="A1837" s="46">
        <v>2018</v>
      </c>
      <c r="B1837" s="46">
        <v>11</v>
      </c>
      <c r="C1837" s="48" t="s">
        <v>16</v>
      </c>
      <c r="D1837" s="40">
        <v>226768</v>
      </c>
      <c r="E1837" s="46" t="s">
        <v>18</v>
      </c>
    </row>
    <row r="1838" spans="1:5" s="21" customFormat="1" hidden="1" x14ac:dyDescent="0.25">
      <c r="A1838" s="46">
        <v>2018</v>
      </c>
      <c r="B1838" s="46">
        <v>11</v>
      </c>
      <c r="C1838" s="40" t="s">
        <v>67</v>
      </c>
      <c r="D1838" s="40">
        <v>88396</v>
      </c>
      <c r="E1838" s="46" t="s">
        <v>35</v>
      </c>
    </row>
    <row r="1839" spans="1:5" s="21" customFormat="1" hidden="1" x14ac:dyDescent="0.25">
      <c r="A1839" s="46">
        <v>2018</v>
      </c>
      <c r="B1839" s="46">
        <v>11</v>
      </c>
      <c r="C1839" s="40" t="s">
        <v>67</v>
      </c>
      <c r="D1839" s="40">
        <v>160838</v>
      </c>
      <c r="E1839" s="46" t="s">
        <v>34</v>
      </c>
    </row>
    <row r="1840" spans="1:5" s="21" customFormat="1" hidden="1" x14ac:dyDescent="0.25">
      <c r="A1840" s="46">
        <v>2018</v>
      </c>
      <c r="B1840" s="46">
        <v>11</v>
      </c>
      <c r="C1840" s="40" t="s">
        <v>67</v>
      </c>
      <c r="D1840" s="40">
        <v>249234</v>
      </c>
      <c r="E1840" s="46" t="s">
        <v>18</v>
      </c>
    </row>
    <row r="1841" spans="1:5" s="21" customFormat="1" hidden="1" x14ac:dyDescent="0.25">
      <c r="A1841" s="46">
        <v>2018</v>
      </c>
      <c r="B1841" s="46">
        <v>11</v>
      </c>
      <c r="C1841" s="48" t="s">
        <v>80</v>
      </c>
      <c r="D1841" s="40">
        <v>340</v>
      </c>
      <c r="E1841" s="46" t="s">
        <v>35</v>
      </c>
    </row>
    <row r="1842" spans="1:5" s="21" customFormat="1" hidden="1" x14ac:dyDescent="0.25">
      <c r="A1842" s="46">
        <v>2018</v>
      </c>
      <c r="B1842" s="46">
        <v>11</v>
      </c>
      <c r="C1842" s="48" t="s">
        <v>80</v>
      </c>
      <c r="D1842" s="49">
        <v>56928</v>
      </c>
      <c r="E1842" s="46" t="s">
        <v>34</v>
      </c>
    </row>
    <row r="1843" spans="1:5" s="21" customFormat="1" hidden="1" x14ac:dyDescent="0.25">
      <c r="A1843" s="46">
        <v>2018</v>
      </c>
      <c r="B1843" s="46">
        <v>11</v>
      </c>
      <c r="C1843" s="48" t="s">
        <v>80</v>
      </c>
      <c r="D1843" s="40">
        <v>57268</v>
      </c>
      <c r="E1843" s="46" t="s">
        <v>18</v>
      </c>
    </row>
    <row r="1844" spans="1:5" s="21" customFormat="1" hidden="1" x14ac:dyDescent="0.25">
      <c r="A1844" s="46">
        <v>2018</v>
      </c>
      <c r="B1844" s="46">
        <v>11</v>
      </c>
      <c r="C1844" s="48" t="s">
        <v>57</v>
      </c>
      <c r="D1844" s="40">
        <v>3139</v>
      </c>
      <c r="E1844" s="46" t="s">
        <v>35</v>
      </c>
    </row>
    <row r="1845" spans="1:5" s="21" customFormat="1" hidden="1" x14ac:dyDescent="0.25">
      <c r="A1845" s="46">
        <v>2018</v>
      </c>
      <c r="B1845" s="46">
        <v>11</v>
      </c>
      <c r="C1845" s="48" t="s">
        <v>57</v>
      </c>
      <c r="D1845" s="40">
        <v>26525</v>
      </c>
      <c r="E1845" s="46" t="s">
        <v>34</v>
      </c>
    </row>
    <row r="1846" spans="1:5" s="21" customFormat="1" hidden="1" x14ac:dyDescent="0.25">
      <c r="A1846" s="46">
        <v>2018</v>
      </c>
      <c r="B1846" s="46">
        <v>11</v>
      </c>
      <c r="C1846" s="48" t="s">
        <v>57</v>
      </c>
      <c r="D1846" s="40">
        <v>29664</v>
      </c>
      <c r="E1846" s="46" t="s">
        <v>18</v>
      </c>
    </row>
    <row r="1847" spans="1:5" hidden="1" x14ac:dyDescent="0.25">
      <c r="A1847" s="46">
        <v>2018</v>
      </c>
      <c r="B1847" s="46">
        <v>11</v>
      </c>
      <c r="C1847" s="40" t="s">
        <v>68</v>
      </c>
      <c r="D1847" s="40">
        <v>3479</v>
      </c>
      <c r="E1847" s="46" t="s">
        <v>35</v>
      </c>
    </row>
    <row r="1848" spans="1:5" s="21" customFormat="1" hidden="1" x14ac:dyDescent="0.25">
      <c r="A1848" s="46">
        <v>2018</v>
      </c>
      <c r="B1848" s="46">
        <v>11</v>
      </c>
      <c r="C1848" s="40" t="s">
        <v>68</v>
      </c>
      <c r="D1848" s="40">
        <v>83453</v>
      </c>
      <c r="E1848" s="46" t="s">
        <v>34</v>
      </c>
    </row>
    <row r="1849" spans="1:5" s="21" customFormat="1" hidden="1" x14ac:dyDescent="0.25">
      <c r="A1849" s="46">
        <v>2018</v>
      </c>
      <c r="B1849" s="46">
        <v>11</v>
      </c>
      <c r="C1849" s="40" t="s">
        <v>68</v>
      </c>
      <c r="D1849" s="40">
        <v>86932</v>
      </c>
      <c r="E1849" s="46" t="s">
        <v>18</v>
      </c>
    </row>
    <row r="1850" spans="1:5" s="21" customFormat="1" hidden="1" x14ac:dyDescent="0.25">
      <c r="A1850" s="46">
        <v>2018</v>
      </c>
      <c r="B1850" s="46">
        <v>12</v>
      </c>
      <c r="C1850" s="48" t="s">
        <v>76</v>
      </c>
      <c r="D1850" s="40">
        <v>434</v>
      </c>
      <c r="E1850" s="46" t="s">
        <v>35</v>
      </c>
    </row>
    <row r="1851" spans="1:5" s="21" customFormat="1" hidden="1" x14ac:dyDescent="0.25">
      <c r="A1851" s="46">
        <v>2018</v>
      </c>
      <c r="B1851" s="46">
        <v>12</v>
      </c>
      <c r="C1851" s="48" t="s">
        <v>76</v>
      </c>
      <c r="D1851" s="49">
        <v>21944</v>
      </c>
      <c r="E1851" s="46" t="s">
        <v>34</v>
      </c>
    </row>
    <row r="1852" spans="1:5" hidden="1" x14ac:dyDescent="0.25">
      <c r="A1852" s="46">
        <v>2018</v>
      </c>
      <c r="B1852" s="46">
        <v>12</v>
      </c>
      <c r="C1852" s="48" t="s">
        <v>76</v>
      </c>
      <c r="D1852" s="40">
        <v>22378</v>
      </c>
      <c r="E1852" s="46" t="s">
        <v>18</v>
      </c>
    </row>
    <row r="1853" spans="1:5" hidden="1" x14ac:dyDescent="0.25">
      <c r="A1853" s="46">
        <v>2018</v>
      </c>
      <c r="B1853" s="46">
        <v>12</v>
      </c>
      <c r="C1853" s="42" t="s">
        <v>13</v>
      </c>
      <c r="D1853" s="40">
        <v>9523</v>
      </c>
      <c r="E1853" s="46" t="s">
        <v>35</v>
      </c>
    </row>
    <row r="1854" spans="1:5" s="21" customFormat="1" hidden="1" x14ac:dyDescent="0.25">
      <c r="A1854" s="46">
        <v>2018</v>
      </c>
      <c r="B1854" s="46">
        <v>12</v>
      </c>
      <c r="C1854" s="42" t="s">
        <v>13</v>
      </c>
      <c r="D1854" s="40">
        <v>927</v>
      </c>
      <c r="E1854" s="46" t="s">
        <v>34</v>
      </c>
    </row>
    <row r="1855" spans="1:5" s="21" customFormat="1" hidden="1" x14ac:dyDescent="0.25">
      <c r="A1855" s="46">
        <v>2018</v>
      </c>
      <c r="B1855" s="46">
        <v>12</v>
      </c>
      <c r="C1855" s="42" t="s">
        <v>13</v>
      </c>
      <c r="D1855" s="40">
        <v>10450</v>
      </c>
      <c r="E1855" s="46" t="s">
        <v>18</v>
      </c>
    </row>
    <row r="1856" spans="1:5" s="21" customFormat="1" hidden="1" x14ac:dyDescent="0.25">
      <c r="A1856" s="46">
        <v>2018</v>
      </c>
      <c r="B1856" s="48">
        <v>12</v>
      </c>
      <c r="C1856" s="48" t="s">
        <v>84</v>
      </c>
      <c r="D1856" s="40">
        <v>4265</v>
      </c>
      <c r="E1856" s="46" t="s">
        <v>34</v>
      </c>
    </row>
    <row r="1857" spans="1:5" s="21" customFormat="1" hidden="1" x14ac:dyDescent="0.25">
      <c r="A1857" s="46">
        <v>2018</v>
      </c>
      <c r="B1857" s="48">
        <v>12</v>
      </c>
      <c r="C1857" s="48" t="s">
        <v>84</v>
      </c>
      <c r="D1857" s="40">
        <v>2935</v>
      </c>
      <c r="E1857" s="46" t="s">
        <v>35</v>
      </c>
    </row>
    <row r="1858" spans="1:5" s="21" customFormat="1" hidden="1" x14ac:dyDescent="0.25">
      <c r="A1858" s="46">
        <v>2018</v>
      </c>
      <c r="B1858" s="48">
        <v>12</v>
      </c>
      <c r="C1858" s="48" t="s">
        <v>84</v>
      </c>
      <c r="D1858" s="40">
        <v>7200</v>
      </c>
      <c r="E1858" s="46" t="s">
        <v>18</v>
      </c>
    </row>
    <row r="1859" spans="1:5" s="21" customFormat="1" hidden="1" x14ac:dyDescent="0.25">
      <c r="A1859" s="46">
        <v>2018</v>
      </c>
      <c r="B1859" s="46">
        <v>12</v>
      </c>
      <c r="C1859" s="48" t="s">
        <v>83</v>
      </c>
      <c r="D1859" s="40">
        <v>1153</v>
      </c>
      <c r="E1859" s="46" t="s">
        <v>35</v>
      </c>
    </row>
    <row r="1860" spans="1:5" s="21" customFormat="1" hidden="1" x14ac:dyDescent="0.25">
      <c r="A1860" s="46">
        <v>2018</v>
      </c>
      <c r="B1860" s="46">
        <v>12</v>
      </c>
      <c r="C1860" s="48" t="s">
        <v>83</v>
      </c>
      <c r="D1860" s="40">
        <v>1188</v>
      </c>
      <c r="E1860" s="46" t="s">
        <v>18</v>
      </c>
    </row>
    <row r="1861" spans="1:5" hidden="1" x14ac:dyDescent="0.25">
      <c r="A1861" s="46">
        <v>2018</v>
      </c>
      <c r="B1861" s="46">
        <v>12</v>
      </c>
      <c r="C1861" s="48" t="s">
        <v>83</v>
      </c>
      <c r="D1861" s="40">
        <v>35</v>
      </c>
      <c r="E1861" s="46" t="s">
        <v>34</v>
      </c>
    </row>
    <row r="1862" spans="1:5" hidden="1" x14ac:dyDescent="0.25">
      <c r="A1862" s="46">
        <v>2018</v>
      </c>
      <c r="B1862" s="46">
        <v>12</v>
      </c>
      <c r="C1862" s="48" t="s">
        <v>4</v>
      </c>
      <c r="D1862" s="48">
        <v>2621</v>
      </c>
      <c r="E1862" s="40" t="s">
        <v>35</v>
      </c>
    </row>
    <row r="1863" spans="1:5" hidden="1" x14ac:dyDescent="0.25">
      <c r="A1863" s="46">
        <v>2018</v>
      </c>
      <c r="B1863" s="46">
        <v>12</v>
      </c>
      <c r="C1863" s="48" t="s">
        <v>4</v>
      </c>
      <c r="D1863" s="48">
        <v>3462</v>
      </c>
      <c r="E1863" s="40" t="s">
        <v>34</v>
      </c>
    </row>
    <row r="1864" spans="1:5" s="21" customFormat="1" hidden="1" x14ac:dyDescent="0.25">
      <c r="A1864" s="46">
        <v>2018</v>
      </c>
      <c r="B1864" s="46">
        <v>12</v>
      </c>
      <c r="C1864" s="48" t="s">
        <v>4</v>
      </c>
      <c r="D1864" s="40">
        <v>6083</v>
      </c>
      <c r="E1864" s="46" t="s">
        <v>18</v>
      </c>
    </row>
    <row r="1865" spans="1:5" s="21" customFormat="1" hidden="1" x14ac:dyDescent="0.25">
      <c r="A1865" s="46">
        <v>2018</v>
      </c>
      <c r="B1865" s="46">
        <v>12</v>
      </c>
      <c r="C1865" s="48" t="s">
        <v>36</v>
      </c>
      <c r="D1865" s="48">
        <v>1219</v>
      </c>
      <c r="E1865" s="40" t="s">
        <v>35</v>
      </c>
    </row>
    <row r="1866" spans="1:5" s="21" customFormat="1" hidden="1" x14ac:dyDescent="0.25">
      <c r="A1866" s="46">
        <v>2018</v>
      </c>
      <c r="B1866" s="46">
        <v>12</v>
      </c>
      <c r="C1866" s="48" t="s">
        <v>36</v>
      </c>
      <c r="D1866" s="46">
        <v>943</v>
      </c>
      <c r="E1866" s="40" t="s">
        <v>34</v>
      </c>
    </row>
    <row r="1867" spans="1:5" s="21" customFormat="1" hidden="1" x14ac:dyDescent="0.25">
      <c r="A1867" s="46">
        <v>2018</v>
      </c>
      <c r="B1867" s="46">
        <v>12</v>
      </c>
      <c r="C1867" s="48" t="s">
        <v>36</v>
      </c>
      <c r="D1867" s="40">
        <v>2162</v>
      </c>
      <c r="E1867" s="46" t="s">
        <v>18</v>
      </c>
    </row>
    <row r="1868" spans="1:5" s="21" customFormat="1" hidden="1" x14ac:dyDescent="0.25">
      <c r="A1868" s="46">
        <v>2018</v>
      </c>
      <c r="B1868" s="46">
        <v>12</v>
      </c>
      <c r="C1868" s="48" t="s">
        <v>66</v>
      </c>
      <c r="D1868" s="40">
        <v>724</v>
      </c>
      <c r="E1868" s="48" t="s">
        <v>35</v>
      </c>
    </row>
    <row r="1869" spans="1:5" s="21" customFormat="1" hidden="1" x14ac:dyDescent="0.25">
      <c r="A1869" s="46">
        <v>2018</v>
      </c>
      <c r="B1869" s="46">
        <v>12</v>
      </c>
      <c r="C1869" s="48" t="s">
        <v>66</v>
      </c>
      <c r="D1869" s="40">
        <v>2236</v>
      </c>
      <c r="E1869" s="48" t="s">
        <v>34</v>
      </c>
    </row>
    <row r="1870" spans="1:5" s="21" customFormat="1" hidden="1" x14ac:dyDescent="0.25">
      <c r="A1870" s="46">
        <v>2018</v>
      </c>
      <c r="B1870" s="46">
        <v>12</v>
      </c>
      <c r="C1870" s="48" t="s">
        <v>66</v>
      </c>
      <c r="D1870" s="48">
        <v>2960</v>
      </c>
      <c r="E1870" s="46" t="s">
        <v>18</v>
      </c>
    </row>
    <row r="1871" spans="1:5" s="21" customFormat="1" hidden="1" x14ac:dyDescent="0.25">
      <c r="A1871" s="46">
        <v>2018</v>
      </c>
      <c r="B1871" s="46">
        <v>12</v>
      </c>
      <c r="C1871" s="48" t="s">
        <v>16</v>
      </c>
      <c r="D1871" s="40">
        <v>87872</v>
      </c>
      <c r="E1871" s="46" t="s">
        <v>35</v>
      </c>
    </row>
    <row r="1872" spans="1:5" s="21" customFormat="1" hidden="1" x14ac:dyDescent="0.25">
      <c r="A1872" s="46">
        <v>2018</v>
      </c>
      <c r="B1872" s="46">
        <v>12</v>
      </c>
      <c r="C1872" s="48" t="s">
        <v>16</v>
      </c>
      <c r="D1872" s="40">
        <v>132883</v>
      </c>
      <c r="E1872" s="46" t="s">
        <v>34</v>
      </c>
    </row>
    <row r="1873" spans="1:5" s="21" customFormat="1" hidden="1" x14ac:dyDescent="0.25">
      <c r="A1873" s="46">
        <v>2018</v>
      </c>
      <c r="B1873" s="46">
        <v>12</v>
      </c>
      <c r="C1873" s="48" t="s">
        <v>16</v>
      </c>
      <c r="D1873" s="40">
        <f>87872+132883</f>
        <v>220755</v>
      </c>
      <c r="E1873" s="46" t="s">
        <v>18</v>
      </c>
    </row>
    <row r="1874" spans="1:5" s="21" customFormat="1" hidden="1" x14ac:dyDescent="0.25">
      <c r="A1874" s="46">
        <v>2018</v>
      </c>
      <c r="B1874" s="46">
        <v>12</v>
      </c>
      <c r="C1874" s="40" t="s">
        <v>67</v>
      </c>
      <c r="D1874" s="40">
        <v>88306</v>
      </c>
      <c r="E1874" s="46" t="s">
        <v>35</v>
      </c>
    </row>
    <row r="1875" spans="1:5" s="21" customFormat="1" hidden="1" x14ac:dyDescent="0.25">
      <c r="A1875" s="46">
        <v>2018</v>
      </c>
      <c r="B1875" s="46">
        <v>12</v>
      </c>
      <c r="C1875" s="40" t="s">
        <v>67</v>
      </c>
      <c r="D1875" s="40">
        <v>154827</v>
      </c>
      <c r="E1875" s="46" t="s">
        <v>34</v>
      </c>
    </row>
    <row r="1876" spans="1:5" s="21" customFormat="1" hidden="1" x14ac:dyDescent="0.25">
      <c r="A1876" s="46">
        <v>2018</v>
      </c>
      <c r="B1876" s="46">
        <v>12</v>
      </c>
      <c r="C1876" s="40" t="s">
        <v>67</v>
      </c>
      <c r="D1876" s="40">
        <v>243133</v>
      </c>
      <c r="E1876" s="46" t="s">
        <v>18</v>
      </c>
    </row>
    <row r="1877" spans="1:5" s="21" customFormat="1" hidden="1" x14ac:dyDescent="0.25">
      <c r="A1877" s="46">
        <v>2018</v>
      </c>
      <c r="B1877" s="46">
        <v>12</v>
      </c>
      <c r="C1877" s="48" t="s">
        <v>80</v>
      </c>
      <c r="D1877" s="40">
        <v>339</v>
      </c>
      <c r="E1877" s="46" t="s">
        <v>35</v>
      </c>
    </row>
    <row r="1878" spans="1:5" s="21" customFormat="1" hidden="1" x14ac:dyDescent="0.25">
      <c r="A1878" s="46">
        <v>2018</v>
      </c>
      <c r="B1878" s="46">
        <v>12</v>
      </c>
      <c r="C1878" s="48" t="s">
        <v>80</v>
      </c>
      <c r="D1878" s="49">
        <v>57840</v>
      </c>
      <c r="E1878" s="46" t="s">
        <v>34</v>
      </c>
    </row>
    <row r="1879" spans="1:5" s="21" customFormat="1" hidden="1" x14ac:dyDescent="0.25">
      <c r="A1879" s="46">
        <v>2018</v>
      </c>
      <c r="B1879" s="46">
        <v>12</v>
      </c>
      <c r="C1879" s="48" t="s">
        <v>80</v>
      </c>
      <c r="D1879" s="40">
        <v>58179</v>
      </c>
      <c r="E1879" s="46" t="s">
        <v>18</v>
      </c>
    </row>
    <row r="1880" spans="1:5" s="21" customFormat="1" hidden="1" x14ac:dyDescent="0.25">
      <c r="A1880" s="46">
        <v>2018</v>
      </c>
      <c r="B1880" s="46">
        <v>12</v>
      </c>
      <c r="C1880" s="48" t="s">
        <v>57</v>
      </c>
      <c r="D1880" s="40">
        <v>3232</v>
      </c>
      <c r="E1880" s="46" t="s">
        <v>35</v>
      </c>
    </row>
    <row r="1881" spans="1:5" s="21" customFormat="1" hidden="1" x14ac:dyDescent="0.25">
      <c r="A1881" s="46">
        <v>2018</v>
      </c>
      <c r="B1881" s="46">
        <v>12</v>
      </c>
      <c r="C1881" s="48" t="s">
        <v>57</v>
      </c>
      <c r="D1881" s="40">
        <v>26104</v>
      </c>
      <c r="E1881" s="46" t="s">
        <v>34</v>
      </c>
    </row>
    <row r="1882" spans="1:5" s="21" customFormat="1" hidden="1" x14ac:dyDescent="0.25">
      <c r="A1882" s="46">
        <v>2018</v>
      </c>
      <c r="B1882" s="46">
        <v>12</v>
      </c>
      <c r="C1882" s="48" t="s">
        <v>57</v>
      </c>
      <c r="D1882" s="40">
        <f>3232+26104</f>
        <v>29336</v>
      </c>
      <c r="E1882" s="46" t="s">
        <v>18</v>
      </c>
    </row>
    <row r="1883" spans="1:5" s="21" customFormat="1" hidden="1" x14ac:dyDescent="0.25">
      <c r="A1883" s="46">
        <v>2018</v>
      </c>
      <c r="B1883" s="46">
        <v>12</v>
      </c>
      <c r="C1883" s="40" t="s">
        <v>68</v>
      </c>
      <c r="D1883" s="40">
        <v>3571</v>
      </c>
      <c r="E1883" s="46" t="s">
        <v>35</v>
      </c>
    </row>
    <row r="1884" spans="1:5" s="21" customFormat="1" hidden="1" x14ac:dyDescent="0.25">
      <c r="A1884" s="46">
        <v>2018</v>
      </c>
      <c r="B1884" s="46">
        <v>12</v>
      </c>
      <c r="C1884" s="40" t="s">
        <v>68</v>
      </c>
      <c r="D1884" s="40">
        <v>83944</v>
      </c>
      <c r="E1884" s="46" t="s">
        <v>34</v>
      </c>
    </row>
    <row r="1885" spans="1:5" s="21" customFormat="1" hidden="1" x14ac:dyDescent="0.25">
      <c r="A1885" s="46">
        <v>2018</v>
      </c>
      <c r="B1885" s="46">
        <v>12</v>
      </c>
      <c r="C1885" s="40" t="s">
        <v>68</v>
      </c>
      <c r="D1885" s="40">
        <v>87515</v>
      </c>
      <c r="E1885" s="46" t="s">
        <v>18</v>
      </c>
    </row>
    <row r="1886" spans="1:5" s="21" customFormat="1" x14ac:dyDescent="0.25">
      <c r="A1886" s="46">
        <v>2019</v>
      </c>
      <c r="B1886" s="46">
        <v>1</v>
      </c>
      <c r="C1886" s="48" t="s">
        <v>16</v>
      </c>
      <c r="D1886" s="48">
        <v>98390</v>
      </c>
      <c r="E1886" s="40" t="s">
        <v>35</v>
      </c>
    </row>
    <row r="1887" spans="1:5" s="21" customFormat="1" x14ac:dyDescent="0.25">
      <c r="A1887" s="46">
        <v>2019</v>
      </c>
      <c r="B1887" s="46">
        <v>1</v>
      </c>
      <c r="C1887" s="48" t="s">
        <v>16</v>
      </c>
      <c r="D1887" s="48">
        <v>128227</v>
      </c>
      <c r="E1887" s="40" t="s">
        <v>34</v>
      </c>
    </row>
    <row r="1888" spans="1:5" s="21" customFormat="1" x14ac:dyDescent="0.25">
      <c r="A1888" s="46">
        <v>2019</v>
      </c>
      <c r="B1888" s="46">
        <v>1</v>
      </c>
      <c r="C1888" s="48" t="s">
        <v>16</v>
      </c>
      <c r="D1888" s="48">
        <v>226617</v>
      </c>
      <c r="E1888" s="40" t="s">
        <v>18</v>
      </c>
    </row>
    <row r="1889" spans="1:5" s="21" customFormat="1" x14ac:dyDescent="0.25">
      <c r="A1889" s="46">
        <v>2019</v>
      </c>
      <c r="B1889" s="46">
        <v>1</v>
      </c>
      <c r="C1889" s="48" t="s">
        <v>67</v>
      </c>
      <c r="D1889" s="40">
        <v>98924</v>
      </c>
      <c r="E1889" s="48" t="s">
        <v>35</v>
      </c>
    </row>
    <row r="1890" spans="1:5" s="21" customFormat="1" x14ac:dyDescent="0.25">
      <c r="A1890" s="46">
        <v>2019</v>
      </c>
      <c r="B1890" s="46">
        <v>1</v>
      </c>
      <c r="C1890" s="48" t="s">
        <v>67</v>
      </c>
      <c r="D1890" s="40">
        <v>149720</v>
      </c>
      <c r="E1890" s="48" t="s">
        <v>34</v>
      </c>
    </row>
    <row r="1891" spans="1:5" s="21" customFormat="1" x14ac:dyDescent="0.25">
      <c r="A1891" s="46">
        <v>2019</v>
      </c>
      <c r="B1891" s="46">
        <v>1</v>
      </c>
      <c r="C1891" s="48" t="s">
        <v>67</v>
      </c>
      <c r="D1891" s="40">
        <v>248644</v>
      </c>
      <c r="E1891" s="48" t="s">
        <v>18</v>
      </c>
    </row>
    <row r="1892" spans="1:5" s="21" customFormat="1" x14ac:dyDescent="0.25">
      <c r="A1892" s="46">
        <v>2019</v>
      </c>
      <c r="B1892" s="46">
        <v>1</v>
      </c>
      <c r="C1892" s="48" t="s">
        <v>80</v>
      </c>
      <c r="D1892" s="40">
        <v>406</v>
      </c>
      <c r="E1892" s="46" t="s">
        <v>35</v>
      </c>
    </row>
    <row r="1893" spans="1:5" s="21" customFormat="1" x14ac:dyDescent="0.25">
      <c r="A1893" s="46">
        <v>2019</v>
      </c>
      <c r="B1893" s="46">
        <v>1</v>
      </c>
      <c r="C1893" s="48" t="s">
        <v>80</v>
      </c>
      <c r="D1893" s="40">
        <v>54619</v>
      </c>
      <c r="E1893" s="46" t="s">
        <v>34</v>
      </c>
    </row>
    <row r="1894" spans="1:5" s="21" customFormat="1" x14ac:dyDescent="0.25">
      <c r="A1894" s="46">
        <v>2019</v>
      </c>
      <c r="B1894" s="46">
        <v>1</v>
      </c>
      <c r="C1894" s="48" t="s">
        <v>80</v>
      </c>
      <c r="D1894" s="40">
        <v>55025</v>
      </c>
      <c r="E1894" s="46" t="s">
        <v>18</v>
      </c>
    </row>
    <row r="1895" spans="1:5" s="21" customFormat="1" x14ac:dyDescent="0.25">
      <c r="A1895" s="46">
        <v>2019</v>
      </c>
      <c r="B1895" s="46">
        <v>1</v>
      </c>
      <c r="C1895" s="48" t="s">
        <v>57</v>
      </c>
      <c r="D1895" s="40">
        <v>4202</v>
      </c>
      <c r="E1895" s="46" t="s">
        <v>35</v>
      </c>
    </row>
    <row r="1896" spans="1:5" s="21" customFormat="1" x14ac:dyDescent="0.25">
      <c r="A1896" s="46">
        <v>2019</v>
      </c>
      <c r="B1896" s="46">
        <v>1</v>
      </c>
      <c r="C1896" s="48" t="s">
        <v>57</v>
      </c>
      <c r="D1896" s="40">
        <v>30909</v>
      </c>
      <c r="E1896" s="46" t="s">
        <v>34</v>
      </c>
    </row>
    <row r="1897" spans="1:5" s="21" customFormat="1" x14ac:dyDescent="0.25">
      <c r="A1897" s="46">
        <v>2019</v>
      </c>
      <c r="B1897" s="46">
        <v>1</v>
      </c>
      <c r="C1897" s="48" t="s">
        <v>57</v>
      </c>
      <c r="D1897" s="40">
        <v>35111</v>
      </c>
      <c r="E1897" s="46" t="s">
        <v>18</v>
      </c>
    </row>
    <row r="1898" spans="1:5" s="21" customFormat="1" x14ac:dyDescent="0.25">
      <c r="A1898" s="46">
        <v>2019</v>
      </c>
      <c r="B1898" s="46">
        <v>1</v>
      </c>
      <c r="C1898" s="48" t="s">
        <v>68</v>
      </c>
      <c r="D1898" s="48">
        <v>4608</v>
      </c>
      <c r="E1898" s="46" t="s">
        <v>35</v>
      </c>
    </row>
    <row r="1899" spans="1:5" s="21" customFormat="1" x14ac:dyDescent="0.25">
      <c r="A1899" s="46">
        <v>2019</v>
      </c>
      <c r="B1899" s="46">
        <v>1</v>
      </c>
      <c r="C1899" s="48" t="s">
        <v>68</v>
      </c>
      <c r="D1899" s="48">
        <v>85528</v>
      </c>
      <c r="E1899" s="46" t="s">
        <v>34</v>
      </c>
    </row>
    <row r="1900" spans="1:5" s="21" customFormat="1" x14ac:dyDescent="0.25">
      <c r="A1900" s="46">
        <v>2019</v>
      </c>
      <c r="B1900" s="46">
        <v>1</v>
      </c>
      <c r="C1900" s="48" t="s">
        <v>68</v>
      </c>
      <c r="D1900" s="48">
        <v>90136</v>
      </c>
      <c r="E1900" s="46" t="s">
        <v>18</v>
      </c>
    </row>
    <row r="1901" spans="1:5" s="21" customFormat="1" x14ac:dyDescent="0.25">
      <c r="A1901" s="46">
        <v>2019</v>
      </c>
      <c r="B1901" s="46">
        <v>1</v>
      </c>
      <c r="C1901" s="42" t="s">
        <v>13</v>
      </c>
      <c r="D1901" s="40">
        <v>8090</v>
      </c>
      <c r="E1901" s="46" t="s">
        <v>35</v>
      </c>
    </row>
    <row r="1902" spans="1:5" s="21" customFormat="1" x14ac:dyDescent="0.25">
      <c r="A1902" s="46">
        <v>2019</v>
      </c>
      <c r="B1902" s="46">
        <v>1</v>
      </c>
      <c r="C1902" s="42" t="s">
        <v>13</v>
      </c>
      <c r="D1902" s="40">
        <v>1237</v>
      </c>
      <c r="E1902" s="46" t="s">
        <v>34</v>
      </c>
    </row>
    <row r="1903" spans="1:5" s="21" customFormat="1" x14ac:dyDescent="0.25">
      <c r="A1903" s="46">
        <v>2019</v>
      </c>
      <c r="B1903" s="46">
        <v>1</v>
      </c>
      <c r="C1903" s="42" t="s">
        <v>13</v>
      </c>
      <c r="D1903" s="40">
        <v>9327</v>
      </c>
      <c r="E1903" s="46" t="s">
        <v>18</v>
      </c>
    </row>
    <row r="1904" spans="1:5" s="21" customFormat="1" x14ac:dyDescent="0.25">
      <c r="A1904" s="21">
        <v>2019</v>
      </c>
      <c r="B1904" s="21">
        <v>1</v>
      </c>
      <c r="C1904" s="48" t="s">
        <v>4</v>
      </c>
      <c r="D1904" s="51">
        <v>751</v>
      </c>
      <c r="E1904" s="46" t="s">
        <v>35</v>
      </c>
    </row>
    <row r="1905" spans="1:5" s="21" customFormat="1" x14ac:dyDescent="0.25">
      <c r="A1905" s="21">
        <v>2019</v>
      </c>
      <c r="B1905" s="21">
        <v>1</v>
      </c>
      <c r="C1905" s="48" t="s">
        <v>4</v>
      </c>
      <c r="D1905" s="51">
        <v>1780</v>
      </c>
      <c r="E1905" s="46" t="s">
        <v>34</v>
      </c>
    </row>
    <row r="1906" spans="1:5" s="21" customFormat="1" x14ac:dyDescent="0.25">
      <c r="A1906" s="21">
        <v>2019</v>
      </c>
      <c r="B1906" s="21">
        <v>1</v>
      </c>
      <c r="C1906" s="48" t="s">
        <v>4</v>
      </c>
      <c r="D1906" s="51">
        <v>2531</v>
      </c>
      <c r="E1906" s="46" t="s">
        <v>18</v>
      </c>
    </row>
    <row r="1907" spans="1:5" s="21" customFormat="1" x14ac:dyDescent="0.25">
      <c r="A1907" s="21">
        <v>2019</v>
      </c>
      <c r="B1907" s="21">
        <v>1</v>
      </c>
      <c r="C1907" s="48" t="s">
        <v>36</v>
      </c>
      <c r="D1907" s="50">
        <v>1571</v>
      </c>
      <c r="E1907" s="46" t="s">
        <v>35</v>
      </c>
    </row>
    <row r="1908" spans="1:5" s="21" customFormat="1" x14ac:dyDescent="0.25">
      <c r="A1908" s="21">
        <v>2019</v>
      </c>
      <c r="B1908" s="21">
        <v>1</v>
      </c>
      <c r="C1908" s="48" t="s">
        <v>36</v>
      </c>
      <c r="D1908" s="50">
        <v>786</v>
      </c>
      <c r="E1908" s="46" t="s">
        <v>34</v>
      </c>
    </row>
    <row r="1909" spans="1:5" s="21" customFormat="1" x14ac:dyDescent="0.25">
      <c r="A1909" s="21">
        <v>2019</v>
      </c>
      <c r="B1909" s="21">
        <v>1</v>
      </c>
      <c r="C1909" s="48" t="s">
        <v>36</v>
      </c>
      <c r="D1909" s="50">
        <v>2357</v>
      </c>
      <c r="E1909" s="46" t="s">
        <v>18</v>
      </c>
    </row>
    <row r="1910" spans="1:5" s="21" customFormat="1" x14ac:dyDescent="0.25">
      <c r="A1910" s="46">
        <v>2019</v>
      </c>
      <c r="B1910" s="46">
        <v>1</v>
      </c>
      <c r="C1910" s="48" t="s">
        <v>66</v>
      </c>
      <c r="D1910" s="40">
        <v>217</v>
      </c>
      <c r="E1910" s="48" t="s">
        <v>35</v>
      </c>
    </row>
    <row r="1911" spans="1:5" s="21" customFormat="1" x14ac:dyDescent="0.25">
      <c r="A1911" s="46">
        <v>2019</v>
      </c>
      <c r="B1911" s="46">
        <v>1</v>
      </c>
      <c r="C1911" s="48" t="s">
        <v>66</v>
      </c>
      <c r="D1911" s="40">
        <v>1219</v>
      </c>
      <c r="E1911" s="48" t="s">
        <v>34</v>
      </c>
    </row>
    <row r="1912" spans="1:5" s="21" customFormat="1" x14ac:dyDescent="0.25">
      <c r="A1912" s="46">
        <v>2019</v>
      </c>
      <c r="B1912" s="46">
        <v>1</v>
      </c>
      <c r="C1912" s="48" t="s">
        <v>66</v>
      </c>
      <c r="D1912" s="40">
        <v>1436</v>
      </c>
      <c r="E1912" s="48" t="s">
        <v>18</v>
      </c>
    </row>
    <row r="1913" spans="1:5" s="21" customFormat="1" x14ac:dyDescent="0.25">
      <c r="A1913" s="46">
        <v>2019</v>
      </c>
      <c r="B1913" s="46">
        <v>1</v>
      </c>
      <c r="C1913" s="48" t="s">
        <v>84</v>
      </c>
      <c r="D1913" s="40">
        <v>2543</v>
      </c>
      <c r="E1913" s="48" t="s">
        <v>35</v>
      </c>
    </row>
    <row r="1914" spans="1:5" s="21" customFormat="1" x14ac:dyDescent="0.25">
      <c r="A1914" s="46">
        <v>2019</v>
      </c>
      <c r="B1914" s="46">
        <v>1</v>
      </c>
      <c r="C1914" s="48" t="s">
        <v>84</v>
      </c>
      <c r="D1914" s="40">
        <v>3983</v>
      </c>
      <c r="E1914" s="48" t="s">
        <v>34</v>
      </c>
    </row>
    <row r="1915" spans="1:5" s="21" customFormat="1" x14ac:dyDescent="0.25">
      <c r="A1915" s="46">
        <v>2019</v>
      </c>
      <c r="B1915" s="46">
        <v>1</v>
      </c>
      <c r="C1915" s="48" t="s">
        <v>84</v>
      </c>
      <c r="D1915" s="48">
        <v>6526</v>
      </c>
      <c r="E1915" s="46" t="s">
        <v>18</v>
      </c>
    </row>
    <row r="1916" spans="1:5" s="21" customFormat="1" x14ac:dyDescent="0.25">
      <c r="A1916" s="46">
        <v>2019</v>
      </c>
      <c r="B1916" s="46">
        <v>1</v>
      </c>
      <c r="C1916" s="48" t="s">
        <v>83</v>
      </c>
      <c r="D1916" s="40">
        <v>1508</v>
      </c>
      <c r="E1916" s="48" t="s">
        <v>35</v>
      </c>
    </row>
    <row r="1917" spans="1:5" s="21" customFormat="1" x14ac:dyDescent="0.25">
      <c r="A1917" s="46">
        <v>2019</v>
      </c>
      <c r="B1917" s="46">
        <v>1</v>
      </c>
      <c r="C1917" s="48" t="s">
        <v>83</v>
      </c>
      <c r="D1917" s="40">
        <v>172</v>
      </c>
      <c r="E1917" s="48" t="s">
        <v>34</v>
      </c>
    </row>
    <row r="1918" spans="1:5" s="21" customFormat="1" x14ac:dyDescent="0.25">
      <c r="A1918" s="46">
        <v>2019</v>
      </c>
      <c r="B1918" s="46">
        <v>1</v>
      </c>
      <c r="C1918" s="48" t="s">
        <v>83</v>
      </c>
      <c r="D1918" s="40">
        <v>1680</v>
      </c>
      <c r="E1918" s="48" t="s">
        <v>18</v>
      </c>
    </row>
    <row r="1919" spans="1:5" s="21" customFormat="1" x14ac:dyDescent="0.25">
      <c r="A1919" s="46">
        <v>2019</v>
      </c>
      <c r="B1919" s="46">
        <v>1</v>
      </c>
      <c r="C1919" s="48" t="s">
        <v>76</v>
      </c>
      <c r="D1919" s="48">
        <v>534</v>
      </c>
      <c r="E1919" s="40" t="s">
        <v>35</v>
      </c>
    </row>
    <row r="1920" spans="1:5" s="21" customFormat="1" x14ac:dyDescent="0.25">
      <c r="A1920" s="46">
        <v>2019</v>
      </c>
      <c r="B1920" s="46">
        <v>1</v>
      </c>
      <c r="C1920" s="48" t="s">
        <v>76</v>
      </c>
      <c r="D1920" s="48">
        <v>21493</v>
      </c>
      <c r="E1920" s="40" t="s">
        <v>34</v>
      </c>
    </row>
    <row r="1921" spans="1:5" s="21" customFormat="1" x14ac:dyDescent="0.25">
      <c r="A1921" s="46">
        <v>2019</v>
      </c>
      <c r="B1921" s="46">
        <v>1</v>
      </c>
      <c r="C1921" s="48" t="s">
        <v>76</v>
      </c>
      <c r="D1921" s="48">
        <v>22027</v>
      </c>
      <c r="E1921" s="40" t="s">
        <v>18</v>
      </c>
    </row>
    <row r="1922" spans="1:5" s="21" customFormat="1" x14ac:dyDescent="0.25">
      <c r="A1922" s="46">
        <v>2019</v>
      </c>
      <c r="B1922" s="46">
        <v>2</v>
      </c>
      <c r="C1922" s="21" t="s">
        <v>16</v>
      </c>
      <c r="D1922" s="40">
        <v>105670</v>
      </c>
      <c r="E1922" s="46" t="s">
        <v>35</v>
      </c>
    </row>
    <row r="1923" spans="1:5" s="21" customFormat="1" x14ac:dyDescent="0.25">
      <c r="A1923" s="46">
        <v>2019</v>
      </c>
      <c r="B1923" s="46">
        <v>2</v>
      </c>
      <c r="C1923" s="21" t="s">
        <v>16</v>
      </c>
      <c r="D1923" s="40">
        <v>124410</v>
      </c>
      <c r="E1923" s="48" t="s">
        <v>34</v>
      </c>
    </row>
    <row r="1924" spans="1:5" s="21" customFormat="1" x14ac:dyDescent="0.25">
      <c r="A1924" s="46">
        <v>2019</v>
      </c>
      <c r="B1924" s="46">
        <v>2</v>
      </c>
      <c r="C1924" s="21" t="s">
        <v>16</v>
      </c>
      <c r="D1924" s="40">
        <v>230080</v>
      </c>
      <c r="E1924" s="48" t="s">
        <v>18</v>
      </c>
    </row>
    <row r="1925" spans="1:5" s="21" customFormat="1" x14ac:dyDescent="0.25">
      <c r="A1925" s="46">
        <v>2019</v>
      </c>
      <c r="B1925" s="46">
        <v>2</v>
      </c>
      <c r="C1925" s="48" t="s">
        <v>67</v>
      </c>
      <c r="D1925" s="40">
        <v>106287</v>
      </c>
      <c r="E1925" s="48" t="s">
        <v>35</v>
      </c>
    </row>
    <row r="1926" spans="1:5" s="21" customFormat="1" x14ac:dyDescent="0.25">
      <c r="A1926" s="46">
        <v>2019</v>
      </c>
      <c r="B1926" s="46">
        <v>2</v>
      </c>
      <c r="C1926" s="48" t="s">
        <v>67</v>
      </c>
      <c r="D1926" s="40">
        <v>146423</v>
      </c>
      <c r="E1926" s="48" t="s">
        <v>34</v>
      </c>
    </row>
    <row r="1927" spans="1:5" s="21" customFormat="1" x14ac:dyDescent="0.25">
      <c r="A1927" s="46">
        <v>2019</v>
      </c>
      <c r="B1927" s="46">
        <v>2</v>
      </c>
      <c r="C1927" s="48" t="s">
        <v>67</v>
      </c>
      <c r="D1927" s="40">
        <v>252710</v>
      </c>
      <c r="E1927" s="48" t="s">
        <v>18</v>
      </c>
    </row>
    <row r="1928" spans="1:5" s="21" customFormat="1" x14ac:dyDescent="0.25">
      <c r="A1928" s="46">
        <v>2019</v>
      </c>
      <c r="B1928" s="46">
        <v>2</v>
      </c>
      <c r="C1928" s="48" t="s">
        <v>80</v>
      </c>
      <c r="D1928" s="51">
        <v>487</v>
      </c>
      <c r="E1928" s="46" t="s">
        <v>35</v>
      </c>
    </row>
    <row r="1929" spans="1:5" s="21" customFormat="1" x14ac:dyDescent="0.25">
      <c r="A1929" s="46">
        <v>2019</v>
      </c>
      <c r="B1929" s="46">
        <v>2</v>
      </c>
      <c r="C1929" s="48" t="s">
        <v>80</v>
      </c>
      <c r="D1929" s="51">
        <v>60655</v>
      </c>
      <c r="E1929" s="46" t="s">
        <v>34</v>
      </c>
    </row>
    <row r="1930" spans="1:5" s="21" customFormat="1" x14ac:dyDescent="0.25">
      <c r="A1930" s="46">
        <v>2019</v>
      </c>
      <c r="B1930" s="46">
        <v>2</v>
      </c>
      <c r="C1930" s="48" t="s">
        <v>80</v>
      </c>
      <c r="D1930" s="51">
        <v>61142</v>
      </c>
      <c r="E1930" s="46" t="s">
        <v>18</v>
      </c>
    </row>
    <row r="1931" spans="1:5" s="21" customFormat="1" x14ac:dyDescent="0.25">
      <c r="A1931" s="46">
        <v>2019</v>
      </c>
      <c r="B1931" s="46">
        <v>2</v>
      </c>
      <c r="C1931" s="48" t="s">
        <v>57</v>
      </c>
      <c r="D1931" s="51">
        <v>4539</v>
      </c>
      <c r="E1931" s="21" t="s">
        <v>35</v>
      </c>
    </row>
    <row r="1932" spans="1:5" s="21" customFormat="1" x14ac:dyDescent="0.25">
      <c r="A1932" s="46">
        <v>2019</v>
      </c>
      <c r="B1932" s="46">
        <v>2</v>
      </c>
      <c r="C1932" s="48" t="s">
        <v>57</v>
      </c>
      <c r="D1932" s="51">
        <v>22950</v>
      </c>
      <c r="E1932" s="46" t="s">
        <v>34</v>
      </c>
    </row>
    <row r="1933" spans="1:5" s="21" customFormat="1" x14ac:dyDescent="0.25">
      <c r="A1933" s="46">
        <v>2019</v>
      </c>
      <c r="B1933" s="46">
        <v>2</v>
      </c>
      <c r="C1933" s="48" t="s">
        <v>57</v>
      </c>
      <c r="D1933" s="51">
        <v>27489</v>
      </c>
      <c r="E1933" s="46" t="s">
        <v>18</v>
      </c>
    </row>
    <row r="1934" spans="1:5" s="21" customFormat="1" x14ac:dyDescent="0.25">
      <c r="A1934" s="46">
        <v>2019</v>
      </c>
      <c r="B1934" s="46">
        <v>2</v>
      </c>
      <c r="C1934" s="40" t="s">
        <v>68</v>
      </c>
      <c r="D1934" s="51">
        <v>5026</v>
      </c>
      <c r="E1934" s="46" t="s">
        <v>35</v>
      </c>
    </row>
    <row r="1935" spans="1:5" s="21" customFormat="1" x14ac:dyDescent="0.25">
      <c r="A1935" s="46">
        <v>2019</v>
      </c>
      <c r="B1935" s="46">
        <v>2</v>
      </c>
      <c r="C1935" s="40" t="s">
        <v>68</v>
      </c>
      <c r="D1935" s="51">
        <v>83605</v>
      </c>
      <c r="E1935" s="46" t="s">
        <v>34</v>
      </c>
    </row>
    <row r="1936" spans="1:5" s="21" customFormat="1" x14ac:dyDescent="0.25">
      <c r="A1936" s="46">
        <v>2019</v>
      </c>
      <c r="B1936" s="46">
        <v>2</v>
      </c>
      <c r="C1936" s="40" t="s">
        <v>68</v>
      </c>
      <c r="D1936" s="51">
        <v>88631</v>
      </c>
      <c r="E1936" s="46" t="s">
        <v>18</v>
      </c>
    </row>
    <row r="1937" spans="1:5" s="21" customFormat="1" x14ac:dyDescent="0.25">
      <c r="A1937" s="46">
        <v>2019</v>
      </c>
      <c r="B1937" s="46">
        <v>2</v>
      </c>
      <c r="C1937" s="42" t="s">
        <v>13</v>
      </c>
      <c r="D1937" s="40">
        <v>11468</v>
      </c>
      <c r="E1937" s="46" t="s">
        <v>35</v>
      </c>
    </row>
    <row r="1938" spans="1:5" s="21" customFormat="1" x14ac:dyDescent="0.25">
      <c r="A1938" s="46">
        <v>2019</v>
      </c>
      <c r="B1938" s="46">
        <v>2</v>
      </c>
      <c r="C1938" s="42" t="s">
        <v>13</v>
      </c>
      <c r="D1938" s="40">
        <v>1434</v>
      </c>
      <c r="E1938" s="46" t="s">
        <v>34</v>
      </c>
    </row>
    <row r="1939" spans="1:5" s="21" customFormat="1" x14ac:dyDescent="0.25">
      <c r="A1939" s="46">
        <v>2019</v>
      </c>
      <c r="B1939" s="46">
        <v>2</v>
      </c>
      <c r="C1939" s="42" t="s">
        <v>13</v>
      </c>
      <c r="D1939" s="40">
        <v>12902</v>
      </c>
      <c r="E1939" s="46" t="s">
        <v>18</v>
      </c>
    </row>
    <row r="1940" spans="1:5" s="21" customFormat="1" x14ac:dyDescent="0.25">
      <c r="A1940" s="21">
        <v>2019</v>
      </c>
      <c r="B1940" s="21">
        <v>2</v>
      </c>
      <c r="C1940" s="48" t="s">
        <v>4</v>
      </c>
      <c r="D1940" s="51">
        <v>2813</v>
      </c>
      <c r="E1940" s="46" t="s">
        <v>35</v>
      </c>
    </row>
    <row r="1941" spans="1:5" s="21" customFormat="1" x14ac:dyDescent="0.25">
      <c r="A1941" s="46">
        <v>2019</v>
      </c>
      <c r="B1941" s="21">
        <v>2</v>
      </c>
      <c r="C1941" s="48" t="s">
        <v>4</v>
      </c>
      <c r="D1941" s="52">
        <v>5616</v>
      </c>
      <c r="E1941" s="48" t="s">
        <v>34</v>
      </c>
    </row>
    <row r="1942" spans="1:5" s="21" customFormat="1" x14ac:dyDescent="0.25">
      <c r="A1942" s="46">
        <v>2019</v>
      </c>
      <c r="B1942" s="21">
        <v>2</v>
      </c>
      <c r="C1942" s="48" t="s">
        <v>4</v>
      </c>
      <c r="D1942" s="52">
        <v>8429</v>
      </c>
      <c r="E1942" s="48" t="s">
        <v>18</v>
      </c>
    </row>
    <row r="1943" spans="1:5" s="21" customFormat="1" x14ac:dyDescent="0.25">
      <c r="A1943" s="21">
        <v>2019</v>
      </c>
      <c r="B1943" s="21">
        <v>2</v>
      </c>
      <c r="C1943" s="48" t="s">
        <v>36</v>
      </c>
      <c r="D1943" s="50">
        <v>2079</v>
      </c>
      <c r="E1943" s="46" t="s">
        <v>35</v>
      </c>
    </row>
    <row r="1944" spans="1:5" s="21" customFormat="1" x14ac:dyDescent="0.25">
      <c r="A1944" s="21">
        <v>2019</v>
      </c>
      <c r="B1944" s="21">
        <v>2</v>
      </c>
      <c r="C1944" s="48" t="s">
        <v>36</v>
      </c>
      <c r="D1944" s="50">
        <v>1275</v>
      </c>
      <c r="E1944" s="46" t="s">
        <v>34</v>
      </c>
    </row>
    <row r="1945" spans="1:5" s="21" customFormat="1" x14ac:dyDescent="0.25">
      <c r="A1945" s="21">
        <v>2019</v>
      </c>
      <c r="B1945" s="21">
        <v>2</v>
      </c>
      <c r="C1945" s="48" t="s">
        <v>36</v>
      </c>
      <c r="D1945" s="50">
        <v>3354</v>
      </c>
      <c r="E1945" s="46" t="s">
        <v>18</v>
      </c>
    </row>
    <row r="1946" spans="1:5" s="21" customFormat="1" x14ac:dyDescent="0.25">
      <c r="A1946" s="46">
        <v>2019</v>
      </c>
      <c r="B1946" s="46">
        <v>2</v>
      </c>
      <c r="C1946" s="48" t="s">
        <v>66</v>
      </c>
      <c r="D1946" s="40">
        <v>880</v>
      </c>
      <c r="E1946" s="48" t="s">
        <v>35</v>
      </c>
    </row>
    <row r="1947" spans="1:5" s="21" customFormat="1" x14ac:dyDescent="0.25">
      <c r="A1947" s="46">
        <v>2019</v>
      </c>
      <c r="B1947" s="46">
        <v>2</v>
      </c>
      <c r="C1947" s="48" t="s">
        <v>66</v>
      </c>
      <c r="D1947" s="40">
        <v>3376</v>
      </c>
      <c r="E1947" s="48" t="s">
        <v>34</v>
      </c>
    </row>
    <row r="1948" spans="1:5" s="21" customFormat="1" x14ac:dyDescent="0.25">
      <c r="A1948" s="46">
        <v>2019</v>
      </c>
      <c r="B1948" s="46">
        <v>2</v>
      </c>
      <c r="C1948" s="48" t="s">
        <v>66</v>
      </c>
      <c r="D1948" s="40">
        <v>4256</v>
      </c>
      <c r="E1948" s="48" t="s">
        <v>18</v>
      </c>
    </row>
    <row r="1949" spans="1:5" s="21" customFormat="1" x14ac:dyDescent="0.25">
      <c r="A1949" s="46">
        <v>2019</v>
      </c>
      <c r="B1949" s="46">
        <v>2</v>
      </c>
      <c r="C1949" s="48" t="s">
        <v>76</v>
      </c>
      <c r="D1949" s="40">
        <v>617</v>
      </c>
      <c r="E1949" s="48" t="s">
        <v>35</v>
      </c>
    </row>
    <row r="1950" spans="1:5" s="21" customFormat="1" x14ac:dyDescent="0.25">
      <c r="A1950" s="46">
        <v>2019</v>
      </c>
      <c r="B1950" s="46">
        <v>2</v>
      </c>
      <c r="C1950" s="48" t="s">
        <v>76</v>
      </c>
      <c r="D1950" s="40">
        <v>22013</v>
      </c>
      <c r="E1950" s="48" t="s">
        <v>34</v>
      </c>
    </row>
    <row r="1951" spans="1:5" s="21" customFormat="1" x14ac:dyDescent="0.25">
      <c r="A1951" s="46">
        <v>2019</v>
      </c>
      <c r="B1951" s="46">
        <v>2</v>
      </c>
      <c r="C1951" s="48" t="s">
        <v>76</v>
      </c>
      <c r="D1951" s="40">
        <v>22630</v>
      </c>
      <c r="E1951" s="48" t="s">
        <v>18</v>
      </c>
    </row>
    <row r="1952" spans="1:5" s="21" customFormat="1" x14ac:dyDescent="0.25">
      <c r="A1952" s="46">
        <v>2019</v>
      </c>
      <c r="B1952" s="46">
        <v>2</v>
      </c>
      <c r="C1952" s="48" t="s">
        <v>84</v>
      </c>
      <c r="D1952" s="40">
        <v>3259</v>
      </c>
      <c r="E1952" s="48" t="s">
        <v>35</v>
      </c>
    </row>
    <row r="1953" spans="1:5" s="21" customFormat="1" x14ac:dyDescent="0.25">
      <c r="A1953" s="46">
        <v>2019</v>
      </c>
      <c r="B1953" s="46">
        <v>2</v>
      </c>
      <c r="C1953" s="48" t="s">
        <v>84</v>
      </c>
      <c r="D1953" s="40">
        <v>3474</v>
      </c>
      <c r="E1953" s="48" t="s">
        <v>34</v>
      </c>
    </row>
    <row r="1954" spans="1:5" s="21" customFormat="1" x14ac:dyDescent="0.25">
      <c r="A1954" s="46">
        <v>2019</v>
      </c>
      <c r="B1954" s="46">
        <v>2</v>
      </c>
      <c r="C1954" s="48" t="s">
        <v>84</v>
      </c>
      <c r="D1954" s="48">
        <v>6733</v>
      </c>
      <c r="E1954" s="46" t="s">
        <v>18</v>
      </c>
    </row>
    <row r="1955" spans="1:5" s="21" customFormat="1" x14ac:dyDescent="0.25">
      <c r="A1955" s="46">
        <v>2019</v>
      </c>
      <c r="B1955" s="46">
        <v>2</v>
      </c>
      <c r="C1955" s="48" t="s">
        <v>83</v>
      </c>
      <c r="D1955" s="40">
        <v>1823</v>
      </c>
      <c r="E1955" s="48" t="s">
        <v>35</v>
      </c>
    </row>
    <row r="1956" spans="1:5" s="21" customFormat="1" x14ac:dyDescent="0.25">
      <c r="A1956" s="46">
        <v>2019</v>
      </c>
      <c r="B1956" s="46">
        <v>2</v>
      </c>
      <c r="C1956" s="48" t="s">
        <v>83</v>
      </c>
      <c r="D1956" s="40">
        <v>127</v>
      </c>
      <c r="E1956" s="48" t="s">
        <v>34</v>
      </c>
    </row>
    <row r="1957" spans="1:5" s="21" customFormat="1" x14ac:dyDescent="0.25">
      <c r="A1957" s="46">
        <v>2019</v>
      </c>
      <c r="B1957" s="46">
        <v>2</v>
      </c>
      <c r="C1957" s="48" t="s">
        <v>83</v>
      </c>
      <c r="D1957" s="40">
        <v>1950</v>
      </c>
      <c r="E1957" s="48" t="s">
        <v>18</v>
      </c>
    </row>
    <row r="1958" spans="1:5" s="21" customFormat="1" x14ac:dyDescent="0.25">
      <c r="A1958" s="46">
        <v>2019</v>
      </c>
      <c r="B1958" s="46">
        <v>3</v>
      </c>
      <c r="C1958" s="21" t="s">
        <v>16</v>
      </c>
      <c r="D1958" s="48">
        <v>111621</v>
      </c>
      <c r="E1958" s="40" t="s">
        <v>35</v>
      </c>
    </row>
    <row r="1959" spans="1:5" s="21" customFormat="1" x14ac:dyDescent="0.25">
      <c r="A1959" s="46">
        <v>2019</v>
      </c>
      <c r="B1959" s="46">
        <v>3</v>
      </c>
      <c r="C1959" s="21" t="s">
        <v>16</v>
      </c>
      <c r="D1959" s="48">
        <v>119893</v>
      </c>
      <c r="E1959" s="40" t="s">
        <v>34</v>
      </c>
    </row>
    <row r="1960" spans="1:5" s="21" customFormat="1" x14ac:dyDescent="0.25">
      <c r="A1960" s="46">
        <v>2019</v>
      </c>
      <c r="B1960" s="46">
        <v>3</v>
      </c>
      <c r="C1960" s="21" t="s">
        <v>16</v>
      </c>
      <c r="D1960" s="48">
        <v>231514</v>
      </c>
      <c r="E1960" s="40" t="s">
        <v>18</v>
      </c>
    </row>
    <row r="1961" spans="1:5" s="21" customFormat="1" x14ac:dyDescent="0.25">
      <c r="A1961" s="46">
        <v>2019</v>
      </c>
      <c r="B1961" s="46">
        <v>3</v>
      </c>
      <c r="C1961" s="48" t="s">
        <v>67</v>
      </c>
      <c r="D1961" s="40">
        <v>112282</v>
      </c>
      <c r="E1961" s="46" t="s">
        <v>35</v>
      </c>
    </row>
    <row r="1962" spans="1:5" s="21" customFormat="1" x14ac:dyDescent="0.25">
      <c r="A1962" s="46">
        <v>2019</v>
      </c>
      <c r="B1962" s="46">
        <v>3</v>
      </c>
      <c r="C1962" s="48" t="s">
        <v>67</v>
      </c>
      <c r="D1962" s="40">
        <v>141257</v>
      </c>
      <c r="E1962" s="46" t="s">
        <v>34</v>
      </c>
    </row>
    <row r="1963" spans="1:5" s="21" customFormat="1" x14ac:dyDescent="0.25">
      <c r="A1963" s="46">
        <v>2019</v>
      </c>
      <c r="B1963" s="46">
        <v>3</v>
      </c>
      <c r="C1963" s="48" t="s">
        <v>67</v>
      </c>
      <c r="D1963" s="48">
        <v>253539</v>
      </c>
      <c r="E1963" s="46" t="s">
        <v>18</v>
      </c>
    </row>
    <row r="1964" spans="1:5" s="21" customFormat="1" x14ac:dyDescent="0.25">
      <c r="A1964" s="46">
        <v>2019</v>
      </c>
      <c r="B1964" s="46">
        <v>3</v>
      </c>
      <c r="C1964" s="48" t="s">
        <v>80</v>
      </c>
      <c r="D1964" s="48">
        <v>656</v>
      </c>
      <c r="E1964" s="40" t="s">
        <v>35</v>
      </c>
    </row>
    <row r="1965" spans="1:5" s="21" customFormat="1" x14ac:dyDescent="0.25">
      <c r="A1965" s="46">
        <v>2019</v>
      </c>
      <c r="B1965" s="46">
        <v>3</v>
      </c>
      <c r="C1965" s="48" t="s">
        <v>80</v>
      </c>
      <c r="D1965" s="48">
        <v>55488</v>
      </c>
      <c r="E1965" s="40" t="s">
        <v>34</v>
      </c>
    </row>
    <row r="1966" spans="1:5" s="21" customFormat="1" x14ac:dyDescent="0.25">
      <c r="A1966" s="46">
        <v>2019</v>
      </c>
      <c r="B1966" s="46">
        <v>3</v>
      </c>
      <c r="C1966" s="48" t="s">
        <v>80</v>
      </c>
      <c r="D1966" s="48">
        <v>56144</v>
      </c>
      <c r="E1966" s="46" t="s">
        <v>18</v>
      </c>
    </row>
    <row r="1967" spans="1:5" s="21" customFormat="1" x14ac:dyDescent="0.25">
      <c r="A1967" s="46">
        <v>2019</v>
      </c>
      <c r="B1967" s="46">
        <v>3</v>
      </c>
      <c r="C1967" s="48" t="s">
        <v>57</v>
      </c>
      <c r="D1967" s="48">
        <v>4394</v>
      </c>
      <c r="E1967" s="40" t="s">
        <v>35</v>
      </c>
    </row>
    <row r="1968" spans="1:5" s="21" customFormat="1" x14ac:dyDescent="0.25">
      <c r="A1968" s="46">
        <v>2019</v>
      </c>
      <c r="B1968" s="46">
        <v>3</v>
      </c>
      <c r="C1968" s="48" t="s">
        <v>57</v>
      </c>
      <c r="D1968" s="48">
        <v>27364</v>
      </c>
      <c r="E1968" s="40" t="s">
        <v>34</v>
      </c>
    </row>
    <row r="1969" spans="1:5" s="21" customFormat="1" x14ac:dyDescent="0.25">
      <c r="A1969" s="46">
        <v>2019</v>
      </c>
      <c r="B1969" s="46">
        <v>3</v>
      </c>
      <c r="C1969" s="48" t="s">
        <v>57</v>
      </c>
      <c r="D1969" s="48">
        <v>31758</v>
      </c>
      <c r="E1969" s="40" t="s">
        <v>18</v>
      </c>
    </row>
    <row r="1970" spans="1:5" s="21" customFormat="1" x14ac:dyDescent="0.25">
      <c r="A1970" s="46">
        <v>2019</v>
      </c>
      <c r="B1970" s="46">
        <v>3</v>
      </c>
      <c r="C1970" s="40" t="s">
        <v>68</v>
      </c>
      <c r="D1970" s="40">
        <v>5050</v>
      </c>
      <c r="E1970" s="46" t="s">
        <v>35</v>
      </c>
    </row>
    <row r="1971" spans="1:5" s="21" customFormat="1" x14ac:dyDescent="0.25">
      <c r="A1971" s="46">
        <v>2019</v>
      </c>
      <c r="B1971" s="46">
        <v>3</v>
      </c>
      <c r="C1971" s="40" t="s">
        <v>68</v>
      </c>
      <c r="D1971" s="40">
        <v>82852</v>
      </c>
      <c r="E1971" s="46" t="s">
        <v>34</v>
      </c>
    </row>
    <row r="1972" spans="1:5" s="21" customFormat="1" x14ac:dyDescent="0.25">
      <c r="A1972" s="46">
        <v>2019</v>
      </c>
      <c r="B1972" s="46">
        <v>3</v>
      </c>
      <c r="C1972" s="40" t="s">
        <v>68</v>
      </c>
      <c r="D1972" s="40">
        <v>87902</v>
      </c>
      <c r="E1972" s="46" t="s">
        <v>18</v>
      </c>
    </row>
    <row r="1973" spans="1:5" s="21" customFormat="1" x14ac:dyDescent="0.25">
      <c r="A1973" s="46">
        <v>2019</v>
      </c>
      <c r="B1973" s="46">
        <v>3</v>
      </c>
      <c r="C1973" s="48" t="s">
        <v>13</v>
      </c>
      <c r="D1973" s="40">
        <v>12223</v>
      </c>
      <c r="E1973" s="48" t="s">
        <v>35</v>
      </c>
    </row>
    <row r="1974" spans="1:5" s="21" customFormat="1" x14ac:dyDescent="0.25">
      <c r="A1974" s="46">
        <v>2019</v>
      </c>
      <c r="B1974" s="46">
        <v>3</v>
      </c>
      <c r="C1974" s="48" t="s">
        <v>13</v>
      </c>
      <c r="D1974" s="40">
        <v>1455</v>
      </c>
      <c r="E1974" s="48" t="s">
        <v>34</v>
      </c>
    </row>
    <row r="1975" spans="1:5" s="21" customFormat="1" x14ac:dyDescent="0.25">
      <c r="A1975" s="46">
        <v>2019</v>
      </c>
      <c r="B1975" s="46">
        <v>3</v>
      </c>
      <c r="C1975" s="48" t="s">
        <v>13</v>
      </c>
      <c r="D1975" s="40">
        <v>13678</v>
      </c>
      <c r="E1975" s="48" t="s">
        <v>18</v>
      </c>
    </row>
    <row r="1976" spans="1:5" s="21" customFormat="1" x14ac:dyDescent="0.25">
      <c r="A1976" s="46">
        <v>2019</v>
      </c>
      <c r="B1976" s="46">
        <v>3</v>
      </c>
      <c r="C1976" s="48" t="s">
        <v>4</v>
      </c>
      <c r="D1976" s="48">
        <v>5570</v>
      </c>
      <c r="E1976" s="40" t="s">
        <v>35</v>
      </c>
    </row>
    <row r="1977" spans="1:5" s="21" customFormat="1" x14ac:dyDescent="0.25">
      <c r="A1977" s="46">
        <v>2019</v>
      </c>
      <c r="B1977" s="46">
        <v>3</v>
      </c>
      <c r="C1977" s="48" t="s">
        <v>4</v>
      </c>
      <c r="D1977" s="48">
        <v>4919</v>
      </c>
      <c r="E1977" s="40" t="s">
        <v>34</v>
      </c>
    </row>
    <row r="1978" spans="1:5" s="21" customFormat="1" x14ac:dyDescent="0.25">
      <c r="A1978" s="46">
        <v>2019</v>
      </c>
      <c r="B1978" s="46">
        <v>3</v>
      </c>
      <c r="C1978" s="48" t="s">
        <v>4</v>
      </c>
      <c r="D1978" s="48">
        <v>10489</v>
      </c>
      <c r="E1978" s="40" t="s">
        <v>18</v>
      </c>
    </row>
    <row r="1979" spans="1:5" s="21" customFormat="1" x14ac:dyDescent="0.25">
      <c r="A1979" s="46">
        <v>2019</v>
      </c>
      <c r="B1979" s="46">
        <v>3</v>
      </c>
      <c r="C1979" s="48" t="s">
        <v>36</v>
      </c>
      <c r="D1979" s="48">
        <v>1686</v>
      </c>
      <c r="E1979" s="40" t="s">
        <v>35</v>
      </c>
    </row>
    <row r="1980" spans="1:5" s="21" customFormat="1" x14ac:dyDescent="0.25">
      <c r="A1980" s="46">
        <v>2019</v>
      </c>
      <c r="B1980" s="46">
        <v>3</v>
      </c>
      <c r="C1980" s="48" t="s">
        <v>36</v>
      </c>
      <c r="D1980" s="48">
        <v>1098</v>
      </c>
      <c r="E1980" s="40" t="s">
        <v>34</v>
      </c>
    </row>
    <row r="1981" spans="1:5" s="21" customFormat="1" x14ac:dyDescent="0.25">
      <c r="A1981" s="46">
        <v>2019</v>
      </c>
      <c r="B1981" s="46">
        <v>3</v>
      </c>
      <c r="C1981" s="48" t="s">
        <v>36</v>
      </c>
      <c r="D1981" s="48">
        <v>2784</v>
      </c>
      <c r="E1981" s="40" t="s">
        <v>18</v>
      </c>
    </row>
    <row r="1982" spans="1:5" s="21" customFormat="1" x14ac:dyDescent="0.25">
      <c r="A1982" s="46">
        <v>2019</v>
      </c>
      <c r="B1982" s="46">
        <v>3</v>
      </c>
      <c r="C1982" s="21" t="s">
        <v>66</v>
      </c>
      <c r="D1982" s="40">
        <v>1242</v>
      </c>
      <c r="E1982" s="48" t="s">
        <v>35</v>
      </c>
    </row>
    <row r="1983" spans="1:5" s="21" customFormat="1" x14ac:dyDescent="0.25">
      <c r="A1983" s="46">
        <v>2019</v>
      </c>
      <c r="B1983" s="46">
        <v>3</v>
      </c>
      <c r="C1983" s="21" t="s">
        <v>66</v>
      </c>
      <c r="D1983" s="40">
        <v>2765</v>
      </c>
      <c r="E1983" s="48" t="s">
        <v>34</v>
      </c>
    </row>
    <row r="1984" spans="1:5" s="21" customFormat="1" x14ac:dyDescent="0.25">
      <c r="A1984" s="46">
        <v>2019</v>
      </c>
      <c r="B1984" s="46">
        <v>3</v>
      </c>
      <c r="C1984" s="21" t="s">
        <v>66</v>
      </c>
      <c r="D1984" s="40">
        <v>4007</v>
      </c>
      <c r="E1984" s="48" t="s">
        <v>18</v>
      </c>
    </row>
    <row r="1985" spans="1:5" s="21" customFormat="1" x14ac:dyDescent="0.25">
      <c r="A1985" s="46">
        <v>2019</v>
      </c>
      <c r="B1985" s="46">
        <v>3</v>
      </c>
      <c r="C1985" s="48" t="s">
        <v>76</v>
      </c>
      <c r="D1985" s="48">
        <v>661</v>
      </c>
      <c r="E1985" s="40" t="s">
        <v>35</v>
      </c>
    </row>
    <row r="1986" spans="1:5" s="21" customFormat="1" x14ac:dyDescent="0.25">
      <c r="A1986" s="46">
        <v>2019</v>
      </c>
      <c r="B1986" s="46">
        <v>3</v>
      </c>
      <c r="C1986" s="48" t="s">
        <v>76</v>
      </c>
      <c r="D1986" s="48">
        <v>21364</v>
      </c>
      <c r="E1986" s="40" t="s">
        <v>34</v>
      </c>
    </row>
    <row r="1987" spans="1:5" s="21" customFormat="1" x14ac:dyDescent="0.25">
      <c r="A1987" s="46">
        <v>2019</v>
      </c>
      <c r="B1987" s="46">
        <v>3</v>
      </c>
      <c r="C1987" s="48" t="s">
        <v>76</v>
      </c>
      <c r="D1987" s="48">
        <v>22025</v>
      </c>
      <c r="E1987" s="46" t="s">
        <v>18</v>
      </c>
    </row>
    <row r="1988" spans="1:5" s="21" customFormat="1" x14ac:dyDescent="0.25">
      <c r="A1988" s="46">
        <v>2019</v>
      </c>
      <c r="B1988" s="46">
        <v>3</v>
      </c>
      <c r="C1988" s="48" t="s">
        <v>84</v>
      </c>
      <c r="D1988" s="40">
        <v>8431</v>
      </c>
      <c r="E1988" s="48" t="s">
        <v>34</v>
      </c>
    </row>
    <row r="1989" spans="1:5" s="21" customFormat="1" x14ac:dyDescent="0.25">
      <c r="A1989" s="46">
        <v>2019</v>
      </c>
      <c r="B1989" s="46">
        <v>3</v>
      </c>
      <c r="C1989" s="48" t="s">
        <v>84</v>
      </c>
      <c r="D1989" s="48">
        <v>4421</v>
      </c>
      <c r="E1989" s="46" t="s">
        <v>35</v>
      </c>
    </row>
    <row r="1990" spans="1:5" s="21" customFormat="1" x14ac:dyDescent="0.25">
      <c r="A1990" s="46">
        <v>2019</v>
      </c>
      <c r="B1990" s="46">
        <v>3</v>
      </c>
      <c r="C1990" s="48" t="s">
        <v>84</v>
      </c>
      <c r="D1990" s="48">
        <v>8431</v>
      </c>
      <c r="E1990" s="46" t="s">
        <v>18</v>
      </c>
    </row>
    <row r="1991" spans="1:5" s="21" customFormat="1" x14ac:dyDescent="0.25">
      <c r="A1991" s="46">
        <v>2019</v>
      </c>
      <c r="B1991" s="46">
        <v>3</v>
      </c>
      <c r="C1991" s="48" t="s">
        <v>83</v>
      </c>
      <c r="D1991" s="40">
        <v>1897</v>
      </c>
      <c r="E1991" s="48" t="s">
        <v>35</v>
      </c>
    </row>
    <row r="1992" spans="1:5" s="21" customFormat="1" x14ac:dyDescent="0.25">
      <c r="A1992" s="46">
        <v>2019</v>
      </c>
      <c r="B1992" s="46">
        <v>3</v>
      </c>
      <c r="C1992" s="48" t="s">
        <v>83</v>
      </c>
      <c r="D1992" s="40">
        <v>161</v>
      </c>
      <c r="E1992" s="48" t="s">
        <v>34</v>
      </c>
    </row>
    <row r="1993" spans="1:5" x14ac:dyDescent="0.25">
      <c r="A1993" s="46">
        <v>2019</v>
      </c>
      <c r="B1993" s="46">
        <v>3</v>
      </c>
      <c r="C1993" s="48" t="s">
        <v>83</v>
      </c>
      <c r="D1993" s="40">
        <v>2058</v>
      </c>
      <c r="E1993" s="48" t="s">
        <v>18</v>
      </c>
    </row>
    <row r="1994" spans="1:5" x14ac:dyDescent="0.25">
      <c r="A1994" s="46">
        <v>2019</v>
      </c>
      <c r="B1994" s="46">
        <v>4</v>
      </c>
      <c r="C1994" s="48" t="s">
        <v>16</v>
      </c>
      <c r="D1994" s="48">
        <v>119440</v>
      </c>
      <c r="E1994" s="40" t="s">
        <v>35</v>
      </c>
    </row>
    <row r="1995" spans="1:5" x14ac:dyDescent="0.25">
      <c r="A1995" s="46">
        <v>2019</v>
      </c>
      <c r="B1995" s="46">
        <v>4</v>
      </c>
      <c r="C1995" s="48" t="s">
        <v>16</v>
      </c>
      <c r="D1995" s="48">
        <v>112218</v>
      </c>
      <c r="E1995" s="40" t="s">
        <v>34</v>
      </c>
    </row>
    <row r="1996" spans="1:5" x14ac:dyDescent="0.25">
      <c r="A1996" s="46">
        <v>2019</v>
      </c>
      <c r="B1996" s="46">
        <v>4</v>
      </c>
      <c r="C1996" s="48" t="s">
        <v>16</v>
      </c>
      <c r="D1996" s="48">
        <v>231658</v>
      </c>
      <c r="E1996" s="40" t="s">
        <v>18</v>
      </c>
    </row>
    <row r="1997" spans="1:5" x14ac:dyDescent="0.25">
      <c r="A1997" s="46">
        <v>2019</v>
      </c>
      <c r="B1997" s="46">
        <v>4</v>
      </c>
      <c r="C1997" s="48" t="s">
        <v>67</v>
      </c>
      <c r="D1997" s="40">
        <v>120212</v>
      </c>
      <c r="E1997" s="48" t="s">
        <v>35</v>
      </c>
    </row>
    <row r="1998" spans="1:5" x14ac:dyDescent="0.25">
      <c r="A1998" s="46">
        <v>2019</v>
      </c>
      <c r="B1998" s="46">
        <v>4</v>
      </c>
      <c r="C1998" s="48" t="s">
        <v>67</v>
      </c>
      <c r="D1998" s="40">
        <v>133495</v>
      </c>
      <c r="E1998" s="48" t="s">
        <v>34</v>
      </c>
    </row>
    <row r="1999" spans="1:5" x14ac:dyDescent="0.25">
      <c r="A1999" s="46">
        <v>2019</v>
      </c>
      <c r="B1999" s="46">
        <v>4</v>
      </c>
      <c r="C1999" s="48" t="s">
        <v>67</v>
      </c>
      <c r="D1999" s="40">
        <v>253707</v>
      </c>
      <c r="E1999" s="48" t="s">
        <v>18</v>
      </c>
    </row>
    <row r="2000" spans="1:5" x14ac:dyDescent="0.25">
      <c r="A2000" s="46">
        <v>2019</v>
      </c>
      <c r="B2000" s="46">
        <v>4</v>
      </c>
      <c r="C2000" s="48" t="s">
        <v>80</v>
      </c>
      <c r="D2000" s="40">
        <v>802</v>
      </c>
      <c r="E2000" s="46" t="s">
        <v>35</v>
      </c>
    </row>
    <row r="2001" spans="1:5" x14ac:dyDescent="0.25">
      <c r="A2001" s="46">
        <v>2019</v>
      </c>
      <c r="B2001" s="46">
        <v>4</v>
      </c>
      <c r="C2001" s="48" t="s">
        <v>80</v>
      </c>
      <c r="D2001" s="40">
        <v>54346</v>
      </c>
      <c r="E2001" s="46" t="s">
        <v>34</v>
      </c>
    </row>
    <row r="2002" spans="1:5" x14ac:dyDescent="0.25">
      <c r="A2002" s="46">
        <v>2019</v>
      </c>
      <c r="B2002" s="46">
        <v>4</v>
      </c>
      <c r="C2002" s="48" t="s">
        <v>80</v>
      </c>
      <c r="D2002" s="40">
        <v>55148</v>
      </c>
      <c r="E2002" s="46" t="s">
        <v>18</v>
      </c>
    </row>
    <row r="2003" spans="1:5" x14ac:dyDescent="0.25">
      <c r="A2003" s="46">
        <v>2019</v>
      </c>
      <c r="B2003" s="46">
        <v>4</v>
      </c>
      <c r="C2003" s="48" t="s">
        <v>57</v>
      </c>
      <c r="D2003" s="40">
        <v>5045</v>
      </c>
      <c r="E2003" s="46" t="s">
        <v>35</v>
      </c>
    </row>
    <row r="2004" spans="1:5" x14ac:dyDescent="0.25">
      <c r="A2004" s="46">
        <v>2019</v>
      </c>
      <c r="B2004" s="46">
        <v>4</v>
      </c>
      <c r="C2004" s="48" t="s">
        <v>57</v>
      </c>
      <c r="D2004" s="40">
        <v>29199</v>
      </c>
      <c r="E2004" s="46" t="s">
        <v>34</v>
      </c>
    </row>
    <row r="2005" spans="1:5" x14ac:dyDescent="0.25">
      <c r="A2005" s="46">
        <v>2019</v>
      </c>
      <c r="B2005" s="46">
        <v>4</v>
      </c>
      <c r="C2005" s="48" t="s">
        <v>57</v>
      </c>
      <c r="D2005" s="40">
        <v>34244</v>
      </c>
      <c r="E2005" s="46" t="s">
        <v>18</v>
      </c>
    </row>
    <row r="2006" spans="1:5" x14ac:dyDescent="0.25">
      <c r="A2006" s="46">
        <v>2019</v>
      </c>
      <c r="B2006" s="46">
        <v>4</v>
      </c>
      <c r="C2006" s="48" t="s">
        <v>68</v>
      </c>
      <c r="D2006" s="48">
        <v>5847</v>
      </c>
      <c r="E2006" s="46" t="s">
        <v>35</v>
      </c>
    </row>
    <row r="2007" spans="1:5" x14ac:dyDescent="0.25">
      <c r="A2007" s="46">
        <v>2019</v>
      </c>
      <c r="B2007" s="46">
        <v>4</v>
      </c>
      <c r="C2007" s="48" t="s">
        <v>68</v>
      </c>
      <c r="D2007" s="48">
        <v>83545</v>
      </c>
      <c r="E2007" s="46" t="s">
        <v>34</v>
      </c>
    </row>
    <row r="2008" spans="1:5" x14ac:dyDescent="0.25">
      <c r="A2008" s="46">
        <v>2019</v>
      </c>
      <c r="B2008" s="46">
        <v>4</v>
      </c>
      <c r="C2008" s="48" t="s">
        <v>68</v>
      </c>
      <c r="D2008" s="48">
        <v>89392</v>
      </c>
      <c r="E2008" s="46" t="s">
        <v>18</v>
      </c>
    </row>
    <row r="2009" spans="1:5" x14ac:dyDescent="0.25">
      <c r="A2009" s="46">
        <v>2019</v>
      </c>
      <c r="B2009" s="46">
        <v>4</v>
      </c>
      <c r="C2009" s="48" t="s">
        <v>13</v>
      </c>
      <c r="D2009" s="40">
        <v>12720</v>
      </c>
      <c r="E2009" s="48" t="s">
        <v>35</v>
      </c>
    </row>
    <row r="2010" spans="1:5" x14ac:dyDescent="0.25">
      <c r="A2010" s="46">
        <v>2019</v>
      </c>
      <c r="B2010" s="46">
        <v>4</v>
      </c>
      <c r="C2010" s="48" t="s">
        <v>13</v>
      </c>
      <c r="D2010" s="40">
        <v>785</v>
      </c>
      <c r="E2010" s="48" t="s">
        <v>34</v>
      </c>
    </row>
    <row r="2011" spans="1:5" x14ac:dyDescent="0.25">
      <c r="A2011" s="46">
        <v>2019</v>
      </c>
      <c r="B2011" s="46">
        <v>4</v>
      </c>
      <c r="C2011" s="48" t="s">
        <v>13</v>
      </c>
      <c r="D2011" s="40">
        <v>13505</v>
      </c>
      <c r="E2011" s="48" t="s">
        <v>18</v>
      </c>
    </row>
    <row r="2012" spans="1:5" x14ac:dyDescent="0.25">
      <c r="A2012" s="46">
        <v>2019</v>
      </c>
      <c r="B2012" s="46">
        <v>4</v>
      </c>
      <c r="C2012" s="48" t="s">
        <v>76</v>
      </c>
      <c r="D2012" s="48">
        <v>772</v>
      </c>
      <c r="E2012" s="40" t="s">
        <v>35</v>
      </c>
    </row>
    <row r="2013" spans="1:5" x14ac:dyDescent="0.25">
      <c r="A2013" s="46">
        <v>2019</v>
      </c>
      <c r="B2013" s="46">
        <v>4</v>
      </c>
      <c r="C2013" s="48" t="s">
        <v>76</v>
      </c>
      <c r="D2013" s="48">
        <v>21277</v>
      </c>
      <c r="E2013" s="40" t="s">
        <v>34</v>
      </c>
    </row>
    <row r="2014" spans="1:5" x14ac:dyDescent="0.25">
      <c r="A2014" s="46">
        <v>2019</v>
      </c>
      <c r="B2014" s="46">
        <v>4</v>
      </c>
      <c r="C2014" s="48" t="s">
        <v>76</v>
      </c>
      <c r="D2014" s="48">
        <v>22049</v>
      </c>
      <c r="E2014" s="40" t="s">
        <v>18</v>
      </c>
    </row>
    <row r="2015" spans="1:5" x14ac:dyDescent="0.25">
      <c r="A2015" s="46">
        <v>2019</v>
      </c>
      <c r="B2015" s="46">
        <v>4</v>
      </c>
      <c r="C2015" s="48" t="s">
        <v>4</v>
      </c>
      <c r="D2015" s="48">
        <v>4003</v>
      </c>
      <c r="E2015" s="40" t="s">
        <v>35</v>
      </c>
    </row>
    <row r="2016" spans="1:5" x14ac:dyDescent="0.25">
      <c r="A2016" s="46">
        <v>2019</v>
      </c>
      <c r="B2016" s="46">
        <v>4</v>
      </c>
      <c r="C2016" s="48" t="s">
        <v>4</v>
      </c>
      <c r="D2016" s="48">
        <v>4734</v>
      </c>
      <c r="E2016" s="40" t="s">
        <v>34</v>
      </c>
    </row>
    <row r="2017" spans="1:5" x14ac:dyDescent="0.25">
      <c r="A2017" s="46">
        <v>2019</v>
      </c>
      <c r="B2017" s="46">
        <v>4</v>
      </c>
      <c r="C2017" s="48" t="s">
        <v>4</v>
      </c>
      <c r="D2017" s="48">
        <v>8737</v>
      </c>
      <c r="E2017" s="40" t="s">
        <v>18</v>
      </c>
    </row>
    <row r="2018" spans="1:5" x14ac:dyDescent="0.25">
      <c r="A2018" s="46">
        <v>2019</v>
      </c>
      <c r="B2018" s="46">
        <v>4</v>
      </c>
      <c r="C2018" s="48" t="s">
        <v>36</v>
      </c>
      <c r="D2018" s="48">
        <v>2477</v>
      </c>
      <c r="E2018" s="40" t="s">
        <v>35</v>
      </c>
    </row>
    <row r="2019" spans="1:5" x14ac:dyDescent="0.25">
      <c r="A2019" s="46">
        <v>2019</v>
      </c>
      <c r="B2019" s="46">
        <v>4</v>
      </c>
      <c r="C2019" s="48" t="s">
        <v>36</v>
      </c>
      <c r="D2019" s="48">
        <v>1060</v>
      </c>
      <c r="E2019" s="40" t="s">
        <v>34</v>
      </c>
    </row>
    <row r="2020" spans="1:5" x14ac:dyDescent="0.25">
      <c r="A2020" s="46">
        <v>2019</v>
      </c>
      <c r="B2020" s="46">
        <v>4</v>
      </c>
      <c r="C2020" s="48" t="s">
        <v>36</v>
      </c>
      <c r="D2020" s="48">
        <v>3537</v>
      </c>
      <c r="E2020" s="40" t="s">
        <v>18</v>
      </c>
    </row>
    <row r="2021" spans="1:5" x14ac:dyDescent="0.25">
      <c r="A2021" s="46">
        <v>2019</v>
      </c>
      <c r="B2021" s="46">
        <v>4</v>
      </c>
      <c r="C2021" s="48" t="s">
        <v>66</v>
      </c>
      <c r="D2021" s="40">
        <v>984</v>
      </c>
      <c r="E2021" s="48" t="s">
        <v>35</v>
      </c>
    </row>
    <row r="2022" spans="1:5" x14ac:dyDescent="0.25">
      <c r="A2022" s="46">
        <v>2019</v>
      </c>
      <c r="B2022" s="46">
        <v>4</v>
      </c>
      <c r="C2022" s="48" t="s">
        <v>66</v>
      </c>
      <c r="D2022" s="40">
        <v>2052</v>
      </c>
      <c r="E2022" s="48" t="s">
        <v>34</v>
      </c>
    </row>
    <row r="2023" spans="1:5" x14ac:dyDescent="0.25">
      <c r="A2023" s="46">
        <v>2019</v>
      </c>
      <c r="B2023" s="46">
        <v>4</v>
      </c>
      <c r="C2023" s="48" t="s">
        <v>66</v>
      </c>
      <c r="D2023" s="40">
        <v>3036</v>
      </c>
      <c r="E2023" s="48" t="s">
        <v>18</v>
      </c>
    </row>
    <row r="2024" spans="1:5" x14ac:dyDescent="0.25">
      <c r="A2024" s="46">
        <v>2019</v>
      </c>
      <c r="B2024" s="46">
        <v>4</v>
      </c>
      <c r="C2024" s="48" t="s">
        <v>84</v>
      </c>
      <c r="D2024" s="40">
        <v>4689</v>
      </c>
      <c r="E2024" s="48" t="s">
        <v>35</v>
      </c>
    </row>
    <row r="2025" spans="1:5" x14ac:dyDescent="0.25">
      <c r="A2025" s="46">
        <v>2019</v>
      </c>
      <c r="B2025" s="46">
        <v>4</v>
      </c>
      <c r="C2025" s="48" t="s">
        <v>84</v>
      </c>
      <c r="D2025" s="40">
        <v>4732</v>
      </c>
      <c r="E2025" s="48" t="s">
        <v>34</v>
      </c>
    </row>
    <row r="2026" spans="1:5" x14ac:dyDescent="0.25">
      <c r="A2026" s="46">
        <v>2019</v>
      </c>
      <c r="B2026" s="46">
        <v>4</v>
      </c>
      <c r="C2026" s="48" t="s">
        <v>84</v>
      </c>
      <c r="D2026" s="48">
        <v>9421</v>
      </c>
      <c r="E2026" s="46" t="s">
        <v>18</v>
      </c>
    </row>
    <row r="2027" spans="1:5" x14ac:dyDescent="0.25">
      <c r="A2027" s="46">
        <v>2019</v>
      </c>
      <c r="B2027" s="46">
        <v>4</v>
      </c>
      <c r="C2027" s="48" t="s">
        <v>83</v>
      </c>
      <c r="D2027" s="40">
        <v>2313</v>
      </c>
      <c r="E2027" s="48" t="s">
        <v>35</v>
      </c>
    </row>
    <row r="2028" spans="1:5" x14ac:dyDescent="0.25">
      <c r="A2028" s="46">
        <v>2019</v>
      </c>
      <c r="B2028" s="46">
        <v>4</v>
      </c>
      <c r="C2028" s="48" t="s">
        <v>83</v>
      </c>
      <c r="D2028" s="40">
        <v>193</v>
      </c>
      <c r="E2028" s="48" t="s">
        <v>34</v>
      </c>
    </row>
    <row r="2029" spans="1:5" x14ac:dyDescent="0.25">
      <c r="A2029" s="46">
        <v>2019</v>
      </c>
      <c r="B2029" s="46">
        <v>4</v>
      </c>
      <c r="C2029" s="48" t="s">
        <v>83</v>
      </c>
      <c r="D2029" s="40">
        <v>2506</v>
      </c>
      <c r="E2029" s="48" t="s">
        <v>18</v>
      </c>
    </row>
    <row r="2030" spans="1:5" x14ac:dyDescent="0.25">
      <c r="A2030" s="46">
        <v>2019</v>
      </c>
      <c r="B2030" s="46">
        <v>5</v>
      </c>
      <c r="C2030" s="48" t="s">
        <v>16</v>
      </c>
      <c r="D2030" s="48">
        <v>125870</v>
      </c>
      <c r="E2030" s="40" t="s">
        <v>35</v>
      </c>
    </row>
    <row r="2031" spans="1:5" x14ac:dyDescent="0.25">
      <c r="A2031" s="46">
        <v>2019</v>
      </c>
      <c r="B2031" s="46">
        <v>5</v>
      </c>
      <c r="C2031" s="48" t="s">
        <v>16</v>
      </c>
      <c r="D2031" s="48">
        <v>105895</v>
      </c>
      <c r="E2031" s="40" t="s">
        <v>34</v>
      </c>
    </row>
    <row r="2032" spans="1:5" x14ac:dyDescent="0.25">
      <c r="A2032" s="46">
        <v>2019</v>
      </c>
      <c r="B2032" s="46">
        <v>5</v>
      </c>
      <c r="C2032" s="48" t="s">
        <v>16</v>
      </c>
      <c r="D2032" s="48">
        <v>231765</v>
      </c>
      <c r="E2032" s="40" t="s">
        <v>18</v>
      </c>
    </row>
    <row r="2033" spans="1:5" x14ac:dyDescent="0.25">
      <c r="A2033" s="46">
        <v>2019</v>
      </c>
      <c r="B2033" s="46">
        <v>5</v>
      </c>
      <c r="C2033" s="48" t="s">
        <v>67</v>
      </c>
      <c r="D2033" s="40">
        <v>126897</v>
      </c>
      <c r="E2033" s="48" t="s">
        <v>35</v>
      </c>
    </row>
    <row r="2034" spans="1:5" x14ac:dyDescent="0.25">
      <c r="A2034" s="46">
        <v>2019</v>
      </c>
      <c r="B2034" s="46">
        <v>5</v>
      </c>
      <c r="C2034" s="48" t="s">
        <v>67</v>
      </c>
      <c r="D2034" s="40">
        <v>127319</v>
      </c>
      <c r="E2034" s="48" t="s">
        <v>34</v>
      </c>
    </row>
    <row r="2035" spans="1:5" x14ac:dyDescent="0.25">
      <c r="A2035" s="46">
        <v>2019</v>
      </c>
      <c r="B2035" s="46">
        <v>5</v>
      </c>
      <c r="C2035" s="48" t="s">
        <v>67</v>
      </c>
      <c r="D2035" s="40">
        <v>254216</v>
      </c>
      <c r="E2035" s="48" t="s">
        <v>18</v>
      </c>
    </row>
    <row r="2036" spans="1:5" x14ac:dyDescent="0.25">
      <c r="A2036" s="46">
        <v>2019</v>
      </c>
      <c r="B2036" s="46">
        <v>5</v>
      </c>
      <c r="C2036" s="48" t="s">
        <v>80</v>
      </c>
      <c r="D2036" s="40">
        <v>1116</v>
      </c>
      <c r="E2036" s="46" t="s">
        <v>35</v>
      </c>
    </row>
    <row r="2037" spans="1:5" x14ac:dyDescent="0.25">
      <c r="A2037" s="46">
        <v>2019</v>
      </c>
      <c r="B2037" s="46">
        <v>5</v>
      </c>
      <c r="C2037" s="48" t="s">
        <v>80</v>
      </c>
      <c r="D2037" s="40">
        <v>53854</v>
      </c>
      <c r="E2037" s="46" t="s">
        <v>34</v>
      </c>
    </row>
    <row r="2038" spans="1:5" x14ac:dyDescent="0.25">
      <c r="A2038" s="46">
        <v>2019</v>
      </c>
      <c r="B2038" s="46">
        <v>5</v>
      </c>
      <c r="C2038" s="48" t="s">
        <v>80</v>
      </c>
      <c r="D2038" s="40">
        <v>54970</v>
      </c>
      <c r="E2038" s="46" t="s">
        <v>18</v>
      </c>
    </row>
    <row r="2039" spans="1:5" x14ac:dyDescent="0.25">
      <c r="A2039" s="46">
        <v>2019</v>
      </c>
      <c r="B2039" s="46">
        <v>5</v>
      </c>
      <c r="C2039" s="48" t="s">
        <v>57</v>
      </c>
      <c r="D2039" s="40">
        <v>5721</v>
      </c>
      <c r="E2039" s="46" t="s">
        <v>35</v>
      </c>
    </row>
    <row r="2040" spans="1:5" x14ac:dyDescent="0.25">
      <c r="A2040" s="46">
        <v>2019</v>
      </c>
      <c r="B2040" s="46">
        <v>5</v>
      </c>
      <c r="C2040" s="48" t="s">
        <v>57</v>
      </c>
      <c r="D2040" s="40">
        <v>27666</v>
      </c>
      <c r="E2040" s="46" t="s">
        <v>34</v>
      </c>
    </row>
    <row r="2041" spans="1:5" x14ac:dyDescent="0.25">
      <c r="A2041" s="46">
        <v>2019</v>
      </c>
      <c r="B2041" s="46">
        <v>5</v>
      </c>
      <c r="C2041" s="48" t="s">
        <v>57</v>
      </c>
      <c r="D2041" s="40">
        <v>33387</v>
      </c>
      <c r="E2041" s="46" t="s">
        <v>18</v>
      </c>
    </row>
    <row r="2042" spans="1:5" x14ac:dyDescent="0.25">
      <c r="A2042" s="46">
        <v>2019</v>
      </c>
      <c r="B2042" s="46">
        <v>5</v>
      </c>
      <c r="C2042" s="48" t="s">
        <v>68</v>
      </c>
      <c r="D2042" s="48">
        <v>6837</v>
      </c>
      <c r="E2042" s="46" t="s">
        <v>35</v>
      </c>
    </row>
    <row r="2043" spans="1:5" x14ac:dyDescent="0.25">
      <c r="A2043" s="46">
        <v>2019</v>
      </c>
      <c r="B2043" s="46">
        <v>5</v>
      </c>
      <c r="C2043" s="48" t="s">
        <v>68</v>
      </c>
      <c r="D2043" s="48">
        <v>81520</v>
      </c>
      <c r="E2043" s="46" t="s">
        <v>34</v>
      </c>
    </row>
    <row r="2044" spans="1:5" x14ac:dyDescent="0.25">
      <c r="A2044" s="46">
        <v>2019</v>
      </c>
      <c r="B2044" s="46">
        <v>5</v>
      </c>
      <c r="C2044" s="48" t="s">
        <v>68</v>
      </c>
      <c r="D2044" s="48">
        <v>88357</v>
      </c>
      <c r="E2044" s="46" t="s">
        <v>18</v>
      </c>
    </row>
    <row r="2045" spans="1:5" x14ac:dyDescent="0.25">
      <c r="A2045" s="46">
        <v>2019</v>
      </c>
      <c r="B2045" s="46">
        <v>5</v>
      </c>
      <c r="C2045" s="48" t="s">
        <v>13</v>
      </c>
      <c r="D2045" s="40">
        <v>14848</v>
      </c>
      <c r="E2045" s="48" t="s">
        <v>35</v>
      </c>
    </row>
    <row r="2046" spans="1:5" x14ac:dyDescent="0.25">
      <c r="A2046" s="46">
        <v>2019</v>
      </c>
      <c r="B2046" s="46">
        <v>5</v>
      </c>
      <c r="C2046" s="48" t="s">
        <v>13</v>
      </c>
      <c r="D2046" s="40">
        <v>719</v>
      </c>
      <c r="E2046" s="48" t="s">
        <v>34</v>
      </c>
    </row>
    <row r="2047" spans="1:5" x14ac:dyDescent="0.25">
      <c r="A2047" s="46">
        <v>2019</v>
      </c>
      <c r="B2047" s="46">
        <v>5</v>
      </c>
      <c r="C2047" s="48" t="s">
        <v>13</v>
      </c>
      <c r="D2047" s="40">
        <v>15567</v>
      </c>
      <c r="E2047" s="48" t="s">
        <v>18</v>
      </c>
    </row>
    <row r="2048" spans="1:5" x14ac:dyDescent="0.25">
      <c r="A2048" s="46">
        <v>2019</v>
      </c>
      <c r="B2048" s="46">
        <v>5</v>
      </c>
      <c r="C2048" s="48" t="s">
        <v>83</v>
      </c>
      <c r="D2048" s="40">
        <v>2801</v>
      </c>
      <c r="E2048" s="48" t="s">
        <v>35</v>
      </c>
    </row>
    <row r="2049" spans="1:5" x14ac:dyDescent="0.25">
      <c r="A2049" s="46">
        <v>2019</v>
      </c>
      <c r="B2049" s="46">
        <v>5</v>
      </c>
      <c r="C2049" s="48" t="s">
        <v>83</v>
      </c>
      <c r="D2049" s="40">
        <v>109</v>
      </c>
      <c r="E2049" s="48" t="s">
        <v>34</v>
      </c>
    </row>
    <row r="2050" spans="1:5" x14ac:dyDescent="0.25">
      <c r="A2050" s="46">
        <v>2019</v>
      </c>
      <c r="B2050" s="46">
        <v>5</v>
      </c>
      <c r="C2050" s="48" t="s">
        <v>83</v>
      </c>
      <c r="D2050" s="40">
        <v>2910</v>
      </c>
      <c r="E2050" s="48" t="s">
        <v>18</v>
      </c>
    </row>
    <row r="2051" spans="1:5" x14ac:dyDescent="0.25">
      <c r="A2051" s="46">
        <v>2019</v>
      </c>
      <c r="B2051" s="46">
        <v>5</v>
      </c>
      <c r="C2051" s="48" t="s">
        <v>4</v>
      </c>
      <c r="D2051" s="46">
        <v>4520</v>
      </c>
      <c r="E2051" s="40" t="s">
        <v>35</v>
      </c>
    </row>
    <row r="2052" spans="1:5" x14ac:dyDescent="0.25">
      <c r="A2052" s="46">
        <v>2019</v>
      </c>
      <c r="B2052" s="46">
        <v>5</v>
      </c>
      <c r="C2052" s="48" t="s">
        <v>4</v>
      </c>
      <c r="D2052" s="46">
        <v>5090</v>
      </c>
      <c r="E2052" s="40" t="s">
        <v>34</v>
      </c>
    </row>
    <row r="2053" spans="1:5" x14ac:dyDescent="0.25">
      <c r="A2053" s="46">
        <v>2019</v>
      </c>
      <c r="B2053" s="46">
        <v>5</v>
      </c>
      <c r="C2053" s="48" t="s">
        <v>4</v>
      </c>
      <c r="D2053" s="46">
        <v>9610</v>
      </c>
      <c r="E2053" s="40" t="s">
        <v>18</v>
      </c>
    </row>
    <row r="2054" spans="1:5" x14ac:dyDescent="0.25">
      <c r="A2054" s="46">
        <v>2019</v>
      </c>
      <c r="B2054" s="46">
        <v>5</v>
      </c>
      <c r="C2054" s="48" t="s">
        <v>36</v>
      </c>
      <c r="D2054" s="46">
        <v>2354</v>
      </c>
      <c r="E2054" s="40" t="s">
        <v>35</v>
      </c>
    </row>
    <row r="2055" spans="1:5" x14ac:dyDescent="0.25">
      <c r="A2055" s="46">
        <v>2019</v>
      </c>
      <c r="B2055" s="46">
        <v>5</v>
      </c>
      <c r="C2055" s="48" t="s">
        <v>36</v>
      </c>
      <c r="D2055" s="46">
        <v>864</v>
      </c>
      <c r="E2055" s="40" t="s">
        <v>34</v>
      </c>
    </row>
    <row r="2056" spans="1:5" x14ac:dyDescent="0.25">
      <c r="A2056" s="46">
        <v>2019</v>
      </c>
      <c r="B2056" s="46">
        <v>5</v>
      </c>
      <c r="C2056" s="48" t="s">
        <v>36</v>
      </c>
      <c r="D2056" s="46">
        <v>3218</v>
      </c>
      <c r="E2056" s="40" t="s">
        <v>18</v>
      </c>
    </row>
    <row r="2057" spans="1:5" x14ac:dyDescent="0.25">
      <c r="A2057" s="46">
        <v>2019</v>
      </c>
      <c r="B2057" s="46">
        <v>5</v>
      </c>
      <c r="C2057" s="48" t="s">
        <v>66</v>
      </c>
      <c r="D2057" s="40">
        <v>1437</v>
      </c>
      <c r="E2057" s="48" t="s">
        <v>35</v>
      </c>
    </row>
    <row r="2058" spans="1:5" x14ac:dyDescent="0.25">
      <c r="A2058" s="46">
        <v>2019</v>
      </c>
      <c r="B2058" s="46">
        <v>5</v>
      </c>
      <c r="C2058" s="48" t="s">
        <v>66</v>
      </c>
      <c r="D2058" s="40">
        <v>2279</v>
      </c>
      <c r="E2058" s="48" t="s">
        <v>34</v>
      </c>
    </row>
    <row r="2059" spans="1:5" x14ac:dyDescent="0.25">
      <c r="A2059" s="46">
        <v>2019</v>
      </c>
      <c r="B2059" s="46">
        <v>5</v>
      </c>
      <c r="C2059" s="48" t="s">
        <v>66</v>
      </c>
      <c r="D2059" s="40">
        <v>3716</v>
      </c>
      <c r="E2059" s="48" t="s">
        <v>18</v>
      </c>
    </row>
    <row r="2060" spans="1:5" x14ac:dyDescent="0.25">
      <c r="A2060" s="46">
        <v>2019</v>
      </c>
      <c r="B2060" s="46">
        <v>5</v>
      </c>
      <c r="C2060" s="48" t="s">
        <v>84</v>
      </c>
      <c r="D2060" s="40">
        <v>7207</v>
      </c>
      <c r="E2060" s="48" t="s">
        <v>35</v>
      </c>
    </row>
    <row r="2061" spans="1:5" x14ac:dyDescent="0.25">
      <c r="A2061" s="46">
        <v>2019</v>
      </c>
      <c r="B2061" s="46">
        <v>5</v>
      </c>
      <c r="C2061" s="48" t="s">
        <v>84</v>
      </c>
      <c r="D2061" s="40">
        <v>8914</v>
      </c>
      <c r="E2061" s="48" t="s">
        <v>34</v>
      </c>
    </row>
    <row r="2062" spans="1:5" x14ac:dyDescent="0.25">
      <c r="A2062" s="46">
        <v>2019</v>
      </c>
      <c r="B2062" s="46">
        <v>5</v>
      </c>
      <c r="C2062" s="48" t="s">
        <v>84</v>
      </c>
      <c r="D2062" s="40">
        <v>16121</v>
      </c>
      <c r="E2062" s="48" t="s">
        <v>18</v>
      </c>
    </row>
    <row r="2063" spans="1:5" x14ac:dyDescent="0.25">
      <c r="A2063" s="46">
        <v>2019</v>
      </c>
      <c r="B2063" s="46">
        <v>5</v>
      </c>
      <c r="C2063" s="48" t="s">
        <v>76</v>
      </c>
      <c r="D2063" s="48">
        <v>1027</v>
      </c>
      <c r="E2063" s="40" t="s">
        <v>35</v>
      </c>
    </row>
    <row r="2064" spans="1:5" x14ac:dyDescent="0.25">
      <c r="A2064" s="46">
        <v>2019</v>
      </c>
      <c r="B2064" s="46">
        <v>5</v>
      </c>
      <c r="C2064" s="48" t="s">
        <v>76</v>
      </c>
      <c r="D2064" s="48">
        <v>21424</v>
      </c>
      <c r="E2064" s="40" t="s">
        <v>34</v>
      </c>
    </row>
    <row r="2065" spans="1:5" x14ac:dyDescent="0.25">
      <c r="A2065" s="46">
        <v>2019</v>
      </c>
      <c r="B2065" s="46">
        <v>5</v>
      </c>
      <c r="C2065" s="48" t="s">
        <v>76</v>
      </c>
      <c r="D2065" s="48">
        <v>22451</v>
      </c>
      <c r="E2065" s="40" t="s">
        <v>18</v>
      </c>
    </row>
    <row r="2066" spans="1:5" x14ac:dyDescent="0.25">
      <c r="A2066" s="46">
        <v>2019</v>
      </c>
      <c r="B2066" s="46">
        <v>6</v>
      </c>
      <c r="C2066" s="48" t="s">
        <v>16</v>
      </c>
      <c r="D2066" s="48">
        <v>132315</v>
      </c>
      <c r="E2066" s="40" t="s">
        <v>35</v>
      </c>
    </row>
    <row r="2067" spans="1:5" x14ac:dyDescent="0.25">
      <c r="A2067" s="46">
        <v>2019</v>
      </c>
      <c r="B2067" s="46">
        <v>6</v>
      </c>
      <c r="C2067" s="48" t="s">
        <v>16</v>
      </c>
      <c r="D2067" s="48">
        <v>99266</v>
      </c>
      <c r="E2067" s="40" t="s">
        <v>34</v>
      </c>
    </row>
    <row r="2068" spans="1:5" x14ac:dyDescent="0.25">
      <c r="A2068" s="46">
        <v>2019</v>
      </c>
      <c r="B2068" s="46">
        <v>6</v>
      </c>
      <c r="C2068" s="48" t="s">
        <v>16</v>
      </c>
      <c r="D2068" s="48">
        <v>231581</v>
      </c>
      <c r="E2068" s="40" t="s">
        <v>18</v>
      </c>
    </row>
    <row r="2069" spans="1:5" x14ac:dyDescent="0.25">
      <c r="A2069" s="46">
        <v>2019</v>
      </c>
      <c r="B2069" s="46">
        <v>6</v>
      </c>
      <c r="C2069" s="48" t="s">
        <v>67</v>
      </c>
      <c r="D2069" s="40">
        <v>133627</v>
      </c>
      <c r="E2069" s="48" t="s">
        <v>35</v>
      </c>
    </row>
    <row r="2070" spans="1:5" x14ac:dyDescent="0.25">
      <c r="A2070" s="46">
        <v>2019</v>
      </c>
      <c r="B2070" s="46">
        <v>6</v>
      </c>
      <c r="C2070" s="48" t="s">
        <v>67</v>
      </c>
      <c r="D2070" s="40">
        <v>120616</v>
      </c>
      <c r="E2070" s="48" t="s">
        <v>34</v>
      </c>
    </row>
    <row r="2071" spans="1:5" x14ac:dyDescent="0.25">
      <c r="A2071" s="46">
        <v>2019</v>
      </c>
      <c r="B2071" s="46">
        <v>6</v>
      </c>
      <c r="C2071" s="48" t="s">
        <v>67</v>
      </c>
      <c r="D2071" s="40">
        <v>254243</v>
      </c>
      <c r="E2071" s="48" t="s">
        <v>18</v>
      </c>
    </row>
    <row r="2072" spans="1:5" x14ac:dyDescent="0.25">
      <c r="A2072" s="46">
        <v>2019</v>
      </c>
      <c r="B2072" s="46">
        <v>6</v>
      </c>
      <c r="C2072" s="48" t="s">
        <v>80</v>
      </c>
      <c r="D2072" s="40">
        <v>1252</v>
      </c>
      <c r="E2072" s="46" t="s">
        <v>35</v>
      </c>
    </row>
    <row r="2073" spans="1:5" x14ac:dyDescent="0.25">
      <c r="A2073" s="46">
        <v>2019</v>
      </c>
      <c r="B2073" s="46">
        <v>6</v>
      </c>
      <c r="C2073" s="48" t="s">
        <v>80</v>
      </c>
      <c r="D2073" s="40">
        <v>50742</v>
      </c>
      <c r="E2073" s="46" t="s">
        <v>34</v>
      </c>
    </row>
    <row r="2074" spans="1:5" x14ac:dyDescent="0.25">
      <c r="A2074" s="46">
        <v>2019</v>
      </c>
      <c r="B2074" s="46">
        <v>6</v>
      </c>
      <c r="C2074" s="48" t="s">
        <v>80</v>
      </c>
      <c r="D2074" s="40">
        <v>51994</v>
      </c>
      <c r="E2074" s="46" t="s">
        <v>18</v>
      </c>
    </row>
    <row r="2075" spans="1:5" x14ac:dyDescent="0.25">
      <c r="A2075" s="46">
        <v>2019</v>
      </c>
      <c r="B2075" s="46">
        <v>6</v>
      </c>
      <c r="C2075" s="48" t="s">
        <v>57</v>
      </c>
      <c r="D2075" s="40">
        <v>6348</v>
      </c>
      <c r="E2075" s="46" t="s">
        <v>35</v>
      </c>
    </row>
    <row r="2076" spans="1:5" x14ac:dyDescent="0.25">
      <c r="A2076" s="46">
        <v>2019</v>
      </c>
      <c r="B2076" s="46">
        <v>6</v>
      </c>
      <c r="C2076" s="48" t="s">
        <v>57</v>
      </c>
      <c r="D2076" s="40">
        <v>29206</v>
      </c>
      <c r="E2076" s="46" t="s">
        <v>34</v>
      </c>
    </row>
    <row r="2077" spans="1:5" x14ac:dyDescent="0.25">
      <c r="A2077" s="46">
        <v>2019</v>
      </c>
      <c r="B2077" s="46">
        <v>6</v>
      </c>
      <c r="C2077" s="48" t="s">
        <v>57</v>
      </c>
      <c r="D2077" s="40">
        <v>35554</v>
      </c>
      <c r="E2077" s="46" t="s">
        <v>18</v>
      </c>
    </row>
    <row r="2078" spans="1:5" x14ac:dyDescent="0.25">
      <c r="A2078" s="46">
        <v>2019</v>
      </c>
      <c r="B2078" s="46">
        <v>6</v>
      </c>
      <c r="C2078" s="48" t="s">
        <v>68</v>
      </c>
      <c r="D2078" s="48">
        <v>7600</v>
      </c>
      <c r="E2078" s="46" t="s">
        <v>35</v>
      </c>
    </row>
    <row r="2079" spans="1:5" x14ac:dyDescent="0.25">
      <c r="A2079" s="46">
        <v>2019</v>
      </c>
      <c r="B2079" s="46">
        <v>6</v>
      </c>
      <c r="C2079" s="48" t="s">
        <v>68</v>
      </c>
      <c r="D2079" s="48">
        <v>79948</v>
      </c>
      <c r="E2079" s="46" t="s">
        <v>34</v>
      </c>
    </row>
    <row r="2080" spans="1:5" x14ac:dyDescent="0.25">
      <c r="A2080" s="46">
        <v>2019</v>
      </c>
      <c r="B2080" s="46">
        <v>6</v>
      </c>
      <c r="C2080" s="48" t="s">
        <v>68</v>
      </c>
      <c r="D2080" s="48">
        <v>87548</v>
      </c>
      <c r="E2080" s="46" t="s">
        <v>18</v>
      </c>
    </row>
    <row r="2081" spans="1:5" x14ac:dyDescent="0.25">
      <c r="A2081" s="46">
        <v>2019</v>
      </c>
      <c r="B2081" s="46">
        <v>6</v>
      </c>
      <c r="C2081" s="48" t="s">
        <v>13</v>
      </c>
      <c r="D2081" s="40">
        <v>12650</v>
      </c>
      <c r="E2081" s="48" t="s">
        <v>35</v>
      </c>
    </row>
    <row r="2082" spans="1:5" x14ac:dyDescent="0.25">
      <c r="A2082" s="46">
        <v>2019</v>
      </c>
      <c r="B2082" s="46">
        <v>6</v>
      </c>
      <c r="C2082" s="48" t="s">
        <v>13</v>
      </c>
      <c r="D2082" s="40">
        <v>884</v>
      </c>
      <c r="E2082" s="48" t="s">
        <v>34</v>
      </c>
    </row>
    <row r="2083" spans="1:5" x14ac:dyDescent="0.25">
      <c r="A2083" s="46">
        <v>2019</v>
      </c>
      <c r="B2083" s="46">
        <v>6</v>
      </c>
      <c r="C2083" s="48" t="s">
        <v>13</v>
      </c>
      <c r="D2083" s="40">
        <v>13534</v>
      </c>
      <c r="E2083" s="48" t="s">
        <v>18</v>
      </c>
    </row>
    <row r="2084" spans="1:5" x14ac:dyDescent="0.25">
      <c r="A2084" s="46">
        <v>2019</v>
      </c>
      <c r="B2084" s="46">
        <v>6</v>
      </c>
      <c r="C2084" s="48" t="s">
        <v>83</v>
      </c>
      <c r="D2084" s="40">
        <v>2222</v>
      </c>
      <c r="E2084" s="48" t="s">
        <v>35</v>
      </c>
    </row>
    <row r="2085" spans="1:5" x14ac:dyDescent="0.25">
      <c r="A2085" s="46">
        <v>2019</v>
      </c>
      <c r="B2085" s="46">
        <v>6</v>
      </c>
      <c r="C2085" s="48" t="s">
        <v>83</v>
      </c>
      <c r="D2085" s="40">
        <v>577</v>
      </c>
      <c r="E2085" s="48" t="s">
        <v>34</v>
      </c>
    </row>
    <row r="2086" spans="1:5" x14ac:dyDescent="0.25">
      <c r="A2086" s="46">
        <v>2019</v>
      </c>
      <c r="B2086" s="46">
        <v>6</v>
      </c>
      <c r="C2086" s="48" t="s">
        <v>83</v>
      </c>
      <c r="D2086" s="40">
        <v>2799</v>
      </c>
      <c r="E2086" s="48" t="s">
        <v>18</v>
      </c>
    </row>
    <row r="2087" spans="1:5" x14ac:dyDescent="0.25">
      <c r="A2087" s="46">
        <v>2019</v>
      </c>
      <c r="B2087" s="46">
        <v>6</v>
      </c>
      <c r="C2087" s="48" t="s">
        <v>4</v>
      </c>
      <c r="D2087" s="46">
        <v>4241</v>
      </c>
      <c r="E2087" s="40" t="s">
        <v>35</v>
      </c>
    </row>
    <row r="2088" spans="1:5" x14ac:dyDescent="0.25">
      <c r="A2088" s="46">
        <v>2019</v>
      </c>
      <c r="B2088" s="46">
        <v>6</v>
      </c>
      <c r="C2088" s="48" t="s">
        <v>4</v>
      </c>
      <c r="D2088" s="46">
        <v>4624</v>
      </c>
      <c r="E2088" s="40" t="s">
        <v>34</v>
      </c>
    </row>
    <row r="2089" spans="1:5" x14ac:dyDescent="0.25">
      <c r="A2089" s="46">
        <v>2019</v>
      </c>
      <c r="B2089" s="46">
        <v>6</v>
      </c>
      <c r="C2089" s="48" t="s">
        <v>4</v>
      </c>
      <c r="D2089" s="46">
        <v>8865</v>
      </c>
      <c r="E2089" s="40" t="s">
        <v>18</v>
      </c>
    </row>
    <row r="2090" spans="1:5" x14ac:dyDescent="0.25">
      <c r="A2090" s="46">
        <v>2019</v>
      </c>
      <c r="B2090" s="46">
        <v>6</v>
      </c>
      <c r="C2090" s="48" t="s">
        <v>36</v>
      </c>
      <c r="D2090" s="46">
        <v>1972</v>
      </c>
      <c r="E2090" s="40" t="s">
        <v>35</v>
      </c>
    </row>
    <row r="2091" spans="1:5" x14ac:dyDescent="0.25">
      <c r="A2091" s="46">
        <v>2019</v>
      </c>
      <c r="B2091" s="46">
        <v>6</v>
      </c>
      <c r="C2091" s="48" t="s">
        <v>36</v>
      </c>
      <c r="D2091" s="46">
        <v>855</v>
      </c>
      <c r="E2091" s="40" t="s">
        <v>34</v>
      </c>
    </row>
    <row r="2092" spans="1:5" x14ac:dyDescent="0.25">
      <c r="A2092" s="46">
        <v>2019</v>
      </c>
      <c r="B2092" s="46">
        <v>6</v>
      </c>
      <c r="C2092" s="48" t="s">
        <v>36</v>
      </c>
      <c r="D2092" s="46">
        <v>2827</v>
      </c>
      <c r="E2092" s="40" t="s">
        <v>18</v>
      </c>
    </row>
    <row r="2093" spans="1:5" x14ac:dyDescent="0.25">
      <c r="A2093" s="46">
        <v>2019</v>
      </c>
      <c r="B2093" s="46">
        <v>6</v>
      </c>
      <c r="C2093" s="48" t="s">
        <v>66</v>
      </c>
      <c r="D2093" s="40">
        <v>1516</v>
      </c>
      <c r="E2093" s="48" t="s">
        <v>35</v>
      </c>
    </row>
    <row r="2094" spans="1:5" x14ac:dyDescent="0.25">
      <c r="A2094" s="46">
        <v>2019</v>
      </c>
      <c r="B2094" s="46">
        <v>6</v>
      </c>
      <c r="C2094" s="48" t="s">
        <v>66</v>
      </c>
      <c r="D2094" s="40">
        <v>2525</v>
      </c>
      <c r="E2094" s="48" t="s">
        <v>34</v>
      </c>
    </row>
    <row r="2095" spans="1:5" x14ac:dyDescent="0.25">
      <c r="A2095" s="46">
        <v>2019</v>
      </c>
      <c r="B2095" s="46">
        <v>6</v>
      </c>
      <c r="C2095" s="48" t="s">
        <v>66</v>
      </c>
      <c r="D2095" s="40">
        <v>4041</v>
      </c>
      <c r="E2095" s="48" t="s">
        <v>18</v>
      </c>
    </row>
    <row r="2096" spans="1:5" x14ac:dyDescent="0.25">
      <c r="A2096" s="46">
        <v>2019</v>
      </c>
      <c r="B2096" s="46">
        <v>6</v>
      </c>
      <c r="C2096" s="48" t="s">
        <v>84</v>
      </c>
      <c r="D2096" s="40">
        <v>5898</v>
      </c>
      <c r="E2096" s="48" t="s">
        <v>35</v>
      </c>
    </row>
    <row r="2097" spans="1:5" x14ac:dyDescent="0.25">
      <c r="A2097" s="46">
        <v>2019</v>
      </c>
      <c r="B2097" s="46">
        <v>6</v>
      </c>
      <c r="C2097" s="48" t="s">
        <v>84</v>
      </c>
      <c r="D2097" s="40">
        <v>7613</v>
      </c>
      <c r="E2097" s="48" t="s">
        <v>34</v>
      </c>
    </row>
    <row r="2098" spans="1:5" x14ac:dyDescent="0.25">
      <c r="A2098" s="46">
        <v>2019</v>
      </c>
      <c r="B2098" s="46">
        <v>6</v>
      </c>
      <c r="C2098" s="48" t="s">
        <v>84</v>
      </c>
      <c r="D2098" s="40">
        <v>13511</v>
      </c>
      <c r="E2098" s="48" t="s">
        <v>18</v>
      </c>
    </row>
    <row r="2099" spans="1:5" x14ac:dyDescent="0.25">
      <c r="A2099" s="46">
        <v>2019</v>
      </c>
      <c r="B2099" s="46">
        <v>6</v>
      </c>
      <c r="C2099" s="48" t="s">
        <v>76</v>
      </c>
      <c r="D2099" s="48">
        <v>1312</v>
      </c>
      <c r="E2099" s="40" t="s">
        <v>35</v>
      </c>
    </row>
    <row r="2100" spans="1:5" x14ac:dyDescent="0.25">
      <c r="A2100" s="46">
        <v>2019</v>
      </c>
      <c r="B2100" s="46">
        <v>6</v>
      </c>
      <c r="C2100" s="48" t="s">
        <v>76</v>
      </c>
      <c r="D2100" s="48">
        <v>21350</v>
      </c>
      <c r="E2100" s="40" t="s">
        <v>34</v>
      </c>
    </row>
    <row r="2101" spans="1:5" x14ac:dyDescent="0.25">
      <c r="A2101" s="46">
        <v>2019</v>
      </c>
      <c r="B2101" s="46">
        <v>6</v>
      </c>
      <c r="C2101" s="48" t="s">
        <v>76</v>
      </c>
      <c r="D2101" s="48">
        <v>22662</v>
      </c>
      <c r="E2101" s="40" t="s">
        <v>18</v>
      </c>
    </row>
    <row r="2102" spans="1:5" x14ac:dyDescent="0.25">
      <c r="A2102" s="46">
        <v>2019</v>
      </c>
      <c r="B2102" s="46">
        <v>7</v>
      </c>
      <c r="C2102" s="48" t="s">
        <v>76</v>
      </c>
      <c r="D2102" s="46">
        <v>1918</v>
      </c>
      <c r="E2102" s="40" t="s">
        <v>35</v>
      </c>
    </row>
    <row r="2103" spans="1:5" x14ac:dyDescent="0.25">
      <c r="A2103" s="46">
        <v>2019</v>
      </c>
      <c r="B2103" s="46">
        <v>7</v>
      </c>
      <c r="C2103" s="48" t="s">
        <v>76</v>
      </c>
      <c r="D2103" s="46">
        <v>21031</v>
      </c>
      <c r="E2103" s="40" t="s">
        <v>34</v>
      </c>
    </row>
    <row r="2104" spans="1:5" x14ac:dyDescent="0.25">
      <c r="A2104" s="46">
        <v>2019</v>
      </c>
      <c r="B2104" s="46">
        <v>7</v>
      </c>
      <c r="C2104" s="48" t="s">
        <v>76</v>
      </c>
      <c r="D2104" s="46">
        <v>22949</v>
      </c>
      <c r="E2104" s="40" t="s">
        <v>18</v>
      </c>
    </row>
    <row r="2105" spans="1:5" x14ac:dyDescent="0.25">
      <c r="A2105" s="46">
        <v>2019</v>
      </c>
      <c r="B2105" s="46">
        <v>7</v>
      </c>
      <c r="C2105" s="48" t="s">
        <v>16</v>
      </c>
      <c r="D2105" s="46">
        <v>154789</v>
      </c>
      <c r="E2105" s="40" t="s">
        <v>35</v>
      </c>
    </row>
    <row r="2106" spans="1:5" x14ac:dyDescent="0.25">
      <c r="A2106" s="46">
        <v>2019</v>
      </c>
      <c r="B2106" s="46">
        <v>7</v>
      </c>
      <c r="C2106" s="48" t="s">
        <v>16</v>
      </c>
      <c r="D2106" s="46">
        <v>80524</v>
      </c>
      <c r="E2106" s="40" t="s">
        <v>34</v>
      </c>
    </row>
    <row r="2107" spans="1:5" x14ac:dyDescent="0.25">
      <c r="A2107" s="46">
        <v>2019</v>
      </c>
      <c r="B2107" s="46">
        <v>7</v>
      </c>
      <c r="C2107" s="48" t="s">
        <v>16</v>
      </c>
      <c r="D2107" s="46">
        <v>235313</v>
      </c>
      <c r="E2107" s="40" t="s">
        <v>18</v>
      </c>
    </row>
    <row r="2108" spans="1:5" x14ac:dyDescent="0.25">
      <c r="A2108" s="46">
        <v>2019</v>
      </c>
      <c r="B2108" s="46">
        <v>7</v>
      </c>
      <c r="C2108" s="48" t="s">
        <v>13</v>
      </c>
      <c r="D2108" s="40">
        <v>13888</v>
      </c>
      <c r="E2108" s="48" t="s">
        <v>35</v>
      </c>
    </row>
    <row r="2109" spans="1:5" x14ac:dyDescent="0.25">
      <c r="A2109" s="46">
        <v>2019</v>
      </c>
      <c r="B2109" s="46">
        <v>7</v>
      </c>
      <c r="C2109" s="48" t="s">
        <v>13</v>
      </c>
      <c r="D2109" s="40">
        <v>698</v>
      </c>
      <c r="E2109" s="48" t="s">
        <v>34</v>
      </c>
    </row>
    <row r="2110" spans="1:5" x14ac:dyDescent="0.25">
      <c r="A2110" s="46">
        <v>2019</v>
      </c>
      <c r="B2110" s="46">
        <v>7</v>
      </c>
      <c r="C2110" s="48" t="s">
        <v>13</v>
      </c>
      <c r="D2110" s="40">
        <v>14586</v>
      </c>
      <c r="E2110" s="48" t="s">
        <v>18</v>
      </c>
    </row>
    <row r="2111" spans="1:5" x14ac:dyDescent="0.25">
      <c r="A2111" s="46">
        <v>2019</v>
      </c>
      <c r="B2111" s="46">
        <v>7</v>
      </c>
      <c r="C2111" s="48" t="s">
        <v>4</v>
      </c>
      <c r="D2111" s="48">
        <v>4560</v>
      </c>
      <c r="E2111" s="40" t="s">
        <v>35</v>
      </c>
    </row>
    <row r="2112" spans="1:5" x14ac:dyDescent="0.25">
      <c r="A2112" s="46">
        <v>2019</v>
      </c>
      <c r="B2112" s="46">
        <v>7</v>
      </c>
      <c r="C2112" s="48" t="s">
        <v>4</v>
      </c>
      <c r="D2112" s="48">
        <v>3951</v>
      </c>
      <c r="E2112" s="40" t="s">
        <v>34</v>
      </c>
    </row>
    <row r="2113" spans="1:5" x14ac:dyDescent="0.25">
      <c r="A2113" s="46">
        <v>2019</v>
      </c>
      <c r="B2113" s="46">
        <v>7</v>
      </c>
      <c r="C2113" s="48" t="s">
        <v>4</v>
      </c>
      <c r="D2113" s="48">
        <v>8511</v>
      </c>
      <c r="E2113" s="40" t="s">
        <v>18</v>
      </c>
    </row>
    <row r="2114" spans="1:5" x14ac:dyDescent="0.25">
      <c r="A2114" s="46">
        <v>2019</v>
      </c>
      <c r="B2114" s="46">
        <v>7</v>
      </c>
      <c r="C2114" s="48" t="s">
        <v>36</v>
      </c>
      <c r="D2114" s="48">
        <v>2042</v>
      </c>
      <c r="E2114" s="40" t="s">
        <v>35</v>
      </c>
    </row>
    <row r="2115" spans="1:5" x14ac:dyDescent="0.25">
      <c r="A2115" s="46">
        <v>2019</v>
      </c>
      <c r="B2115" s="46">
        <v>7</v>
      </c>
      <c r="C2115" s="48" t="s">
        <v>36</v>
      </c>
      <c r="D2115" s="46">
        <v>744</v>
      </c>
      <c r="E2115" s="40" t="s">
        <v>34</v>
      </c>
    </row>
    <row r="2116" spans="1:5" x14ac:dyDescent="0.25">
      <c r="A2116" s="46">
        <v>2019</v>
      </c>
      <c r="B2116" s="46">
        <v>7</v>
      </c>
      <c r="C2116" s="48" t="s">
        <v>36</v>
      </c>
      <c r="D2116" s="48">
        <v>2786</v>
      </c>
      <c r="E2116" s="40" t="s">
        <v>18</v>
      </c>
    </row>
    <row r="2117" spans="1:5" x14ac:dyDescent="0.25">
      <c r="A2117" s="46">
        <v>2019</v>
      </c>
      <c r="B2117" s="46">
        <v>7</v>
      </c>
      <c r="C2117" s="48" t="s">
        <v>66</v>
      </c>
      <c r="D2117" s="40">
        <v>1599</v>
      </c>
      <c r="E2117" s="48" t="s">
        <v>35</v>
      </c>
    </row>
    <row r="2118" spans="1:5" x14ac:dyDescent="0.25">
      <c r="A2118" s="46">
        <v>2019</v>
      </c>
      <c r="B2118" s="46">
        <v>7</v>
      </c>
      <c r="C2118" s="48" t="s">
        <v>66</v>
      </c>
      <c r="D2118" s="40">
        <v>2447</v>
      </c>
      <c r="E2118" s="48" t="s">
        <v>34</v>
      </c>
    </row>
    <row r="2119" spans="1:5" x14ac:dyDescent="0.25">
      <c r="A2119" s="46">
        <v>2019</v>
      </c>
      <c r="B2119" s="46">
        <v>7</v>
      </c>
      <c r="C2119" s="48" t="s">
        <v>66</v>
      </c>
      <c r="D2119" s="40">
        <v>4046</v>
      </c>
      <c r="E2119" s="40" t="s">
        <v>18</v>
      </c>
    </row>
    <row r="2120" spans="1:5" x14ac:dyDescent="0.25">
      <c r="A2120" s="46">
        <v>2019</v>
      </c>
      <c r="B2120" s="46">
        <v>7</v>
      </c>
      <c r="C2120" s="48" t="s">
        <v>84</v>
      </c>
      <c r="D2120" s="40">
        <v>7481</v>
      </c>
      <c r="E2120" s="48" t="s">
        <v>35</v>
      </c>
    </row>
    <row r="2121" spans="1:5" x14ac:dyDescent="0.25">
      <c r="A2121" s="46">
        <v>2019</v>
      </c>
      <c r="B2121" s="46">
        <v>7</v>
      </c>
      <c r="C2121" s="48" t="s">
        <v>84</v>
      </c>
      <c r="D2121" s="40">
        <v>8840</v>
      </c>
      <c r="E2121" s="48" t="s">
        <v>34</v>
      </c>
    </row>
    <row r="2122" spans="1:5" x14ac:dyDescent="0.25">
      <c r="A2122" s="46">
        <v>2019</v>
      </c>
      <c r="B2122" s="46">
        <v>7</v>
      </c>
      <c r="C2122" s="48" t="s">
        <v>84</v>
      </c>
      <c r="D2122" s="40">
        <v>16321</v>
      </c>
      <c r="E2122" s="48" t="s">
        <v>18</v>
      </c>
    </row>
    <row r="2123" spans="1:5" x14ac:dyDescent="0.25">
      <c r="A2123" s="46">
        <v>2019</v>
      </c>
      <c r="B2123" s="46">
        <v>7</v>
      </c>
      <c r="C2123" s="48" t="s">
        <v>88</v>
      </c>
      <c r="D2123" s="40">
        <v>203</v>
      </c>
      <c r="E2123" s="48" t="s">
        <v>35</v>
      </c>
    </row>
    <row r="2124" spans="1:5" x14ac:dyDescent="0.25">
      <c r="A2124" s="46">
        <v>2019</v>
      </c>
      <c r="B2124" s="46">
        <v>7</v>
      </c>
      <c r="C2124" s="48" t="s">
        <v>88</v>
      </c>
      <c r="D2124" s="40">
        <v>43</v>
      </c>
      <c r="E2124" s="48" t="s">
        <v>34</v>
      </c>
    </row>
    <row r="2125" spans="1:5" x14ac:dyDescent="0.25">
      <c r="A2125" s="46">
        <v>2019</v>
      </c>
      <c r="B2125" s="46">
        <v>7</v>
      </c>
      <c r="C2125" s="48" t="s">
        <v>88</v>
      </c>
      <c r="D2125" s="40">
        <v>246</v>
      </c>
      <c r="E2125" s="48" t="s">
        <v>18</v>
      </c>
    </row>
    <row r="2126" spans="1:5" x14ac:dyDescent="0.25">
      <c r="A2126" s="46">
        <v>2019</v>
      </c>
      <c r="B2126" s="46">
        <v>8</v>
      </c>
      <c r="C2126" s="48" t="s">
        <v>13</v>
      </c>
      <c r="D2126" s="40">
        <v>9162</v>
      </c>
      <c r="E2126" s="48" t="s">
        <v>35</v>
      </c>
    </row>
    <row r="2127" spans="1:5" x14ac:dyDescent="0.25">
      <c r="A2127" s="46">
        <v>2019</v>
      </c>
      <c r="B2127" s="46">
        <v>8</v>
      </c>
      <c r="C2127" s="48" t="s">
        <v>13</v>
      </c>
      <c r="D2127" s="40">
        <v>587</v>
      </c>
      <c r="E2127" s="48" t="s">
        <v>34</v>
      </c>
    </row>
    <row r="2128" spans="1:5" x14ac:dyDescent="0.25">
      <c r="A2128" s="46">
        <v>2019</v>
      </c>
      <c r="B2128" s="46">
        <v>8</v>
      </c>
      <c r="C2128" s="48" t="s">
        <v>13</v>
      </c>
      <c r="D2128" s="40">
        <v>9749</v>
      </c>
      <c r="E2128" s="48" t="s">
        <v>18</v>
      </c>
    </row>
    <row r="2129" spans="1:5" x14ac:dyDescent="0.25">
      <c r="A2129" s="46">
        <v>2019</v>
      </c>
      <c r="B2129" s="46">
        <v>8</v>
      </c>
      <c r="C2129" s="48" t="s">
        <v>4</v>
      </c>
      <c r="D2129" s="48">
        <v>6131</v>
      </c>
      <c r="E2129" s="40" t="s">
        <v>35</v>
      </c>
    </row>
    <row r="2130" spans="1:5" x14ac:dyDescent="0.25">
      <c r="A2130" s="46">
        <v>2019</v>
      </c>
      <c r="B2130" s="46">
        <v>8</v>
      </c>
      <c r="C2130" s="48" t="s">
        <v>4</v>
      </c>
      <c r="D2130" s="48">
        <v>4046</v>
      </c>
      <c r="E2130" s="40" t="s">
        <v>34</v>
      </c>
    </row>
    <row r="2131" spans="1:5" x14ac:dyDescent="0.25">
      <c r="A2131" s="46">
        <v>2019</v>
      </c>
      <c r="B2131" s="46">
        <v>8</v>
      </c>
      <c r="C2131" s="48" t="s">
        <v>4</v>
      </c>
      <c r="D2131" s="48">
        <v>10177</v>
      </c>
      <c r="E2131" s="40" t="s">
        <v>18</v>
      </c>
    </row>
    <row r="2132" spans="1:5" x14ac:dyDescent="0.25">
      <c r="A2132" s="46">
        <v>2019</v>
      </c>
      <c r="B2132" s="46">
        <v>8</v>
      </c>
      <c r="C2132" s="48" t="s">
        <v>36</v>
      </c>
      <c r="D2132" s="48">
        <v>2232</v>
      </c>
      <c r="E2132" s="40" t="s">
        <v>35</v>
      </c>
    </row>
    <row r="2133" spans="1:5" x14ac:dyDescent="0.25">
      <c r="A2133" s="46">
        <v>2019</v>
      </c>
      <c r="B2133" s="46">
        <v>8</v>
      </c>
      <c r="C2133" s="48" t="s">
        <v>36</v>
      </c>
      <c r="D2133" s="46">
        <v>529</v>
      </c>
      <c r="E2133" s="40" t="s">
        <v>34</v>
      </c>
    </row>
    <row r="2134" spans="1:5" x14ac:dyDescent="0.25">
      <c r="A2134" s="46">
        <v>2019</v>
      </c>
      <c r="B2134" s="46">
        <v>8</v>
      </c>
      <c r="C2134" s="48" t="s">
        <v>36</v>
      </c>
      <c r="D2134" s="48">
        <v>2761</v>
      </c>
      <c r="E2134" s="40" t="s">
        <v>18</v>
      </c>
    </row>
    <row r="2135" spans="1:5" x14ac:dyDescent="0.25">
      <c r="A2135" s="46">
        <v>2019</v>
      </c>
      <c r="B2135" s="46">
        <v>8</v>
      </c>
      <c r="C2135" s="48" t="s">
        <v>66</v>
      </c>
      <c r="D2135" s="40">
        <v>1651</v>
      </c>
      <c r="E2135" s="48" t="s">
        <v>35</v>
      </c>
    </row>
    <row r="2136" spans="1:5" x14ac:dyDescent="0.25">
      <c r="A2136" s="46">
        <v>2019</v>
      </c>
      <c r="B2136" s="46">
        <v>8</v>
      </c>
      <c r="C2136" s="48" t="s">
        <v>66</v>
      </c>
      <c r="D2136" s="40">
        <v>2370</v>
      </c>
      <c r="E2136" s="48" t="s">
        <v>34</v>
      </c>
    </row>
    <row r="2137" spans="1:5" x14ac:dyDescent="0.25">
      <c r="A2137" s="46">
        <v>2019</v>
      </c>
      <c r="B2137" s="46">
        <v>8</v>
      </c>
      <c r="C2137" s="48" t="s">
        <v>66</v>
      </c>
      <c r="D2137" s="40">
        <v>4021</v>
      </c>
      <c r="E2137" s="40" t="s">
        <v>18</v>
      </c>
    </row>
    <row r="2138" spans="1:5" x14ac:dyDescent="0.25">
      <c r="A2138" s="46">
        <v>2019</v>
      </c>
      <c r="B2138" s="46">
        <v>8</v>
      </c>
      <c r="C2138" s="48" t="s">
        <v>84</v>
      </c>
      <c r="D2138" s="40">
        <v>5918</v>
      </c>
      <c r="E2138" s="48" t="s">
        <v>35</v>
      </c>
    </row>
    <row r="2139" spans="1:5" x14ac:dyDescent="0.25">
      <c r="A2139" s="46">
        <v>2019</v>
      </c>
      <c r="B2139" s="46">
        <v>8</v>
      </c>
      <c r="C2139" s="48" t="s">
        <v>84</v>
      </c>
      <c r="D2139" s="40">
        <v>10988</v>
      </c>
      <c r="E2139" s="48" t="s">
        <v>34</v>
      </c>
    </row>
    <row r="2140" spans="1:5" x14ac:dyDescent="0.25">
      <c r="A2140" s="46">
        <v>2019</v>
      </c>
      <c r="B2140" s="46">
        <v>8</v>
      </c>
      <c r="C2140" s="48" t="s">
        <v>84</v>
      </c>
      <c r="D2140" s="40">
        <v>16906</v>
      </c>
      <c r="E2140" s="48" t="s">
        <v>18</v>
      </c>
    </row>
    <row r="2141" spans="1:5" x14ac:dyDescent="0.25">
      <c r="A2141" s="46">
        <v>2019</v>
      </c>
      <c r="B2141" s="46">
        <v>8</v>
      </c>
      <c r="C2141" s="48" t="s">
        <v>88</v>
      </c>
      <c r="D2141" s="40">
        <v>221</v>
      </c>
      <c r="E2141" s="48" t="s">
        <v>35</v>
      </c>
    </row>
    <row r="2142" spans="1:5" x14ac:dyDescent="0.25">
      <c r="A2142" s="46">
        <v>2019</v>
      </c>
      <c r="B2142" s="46">
        <v>8</v>
      </c>
      <c r="C2142" s="48" t="s">
        <v>88</v>
      </c>
      <c r="D2142" s="40">
        <v>69</v>
      </c>
      <c r="E2142" s="48" t="s">
        <v>34</v>
      </c>
    </row>
    <row r="2143" spans="1:5" x14ac:dyDescent="0.25">
      <c r="A2143" s="46">
        <v>2019</v>
      </c>
      <c r="B2143" s="46">
        <v>8</v>
      </c>
      <c r="C2143" s="48" t="s">
        <v>88</v>
      </c>
      <c r="D2143" s="40">
        <v>290</v>
      </c>
      <c r="E2143" s="48" t="s">
        <v>18</v>
      </c>
    </row>
    <row r="2144" spans="1:5" x14ac:dyDescent="0.25">
      <c r="A2144" s="46">
        <v>2019</v>
      </c>
      <c r="B2144" s="46">
        <v>9</v>
      </c>
      <c r="C2144" s="48" t="s">
        <v>82</v>
      </c>
      <c r="D2144" s="40">
        <v>15396</v>
      </c>
      <c r="E2144" s="46" t="s">
        <v>18</v>
      </c>
    </row>
    <row r="2145" spans="1:5" x14ac:dyDescent="0.25">
      <c r="A2145" s="46">
        <v>2019</v>
      </c>
      <c r="B2145" s="46">
        <v>9</v>
      </c>
      <c r="C2145" s="48" t="s">
        <v>82</v>
      </c>
      <c r="D2145" s="40">
        <v>10836</v>
      </c>
      <c r="E2145" s="46" t="s">
        <v>35</v>
      </c>
    </row>
    <row r="2146" spans="1:5" x14ac:dyDescent="0.25">
      <c r="A2146" s="46">
        <v>2019</v>
      </c>
      <c r="B2146" s="46">
        <v>9</v>
      </c>
      <c r="C2146" s="48" t="s">
        <v>82</v>
      </c>
      <c r="D2146" s="40">
        <v>4553</v>
      </c>
      <c r="E2146" s="46" t="s">
        <v>34</v>
      </c>
    </row>
    <row r="2147" spans="1:5" x14ac:dyDescent="0.25">
      <c r="A2147" s="46">
        <v>2019</v>
      </c>
      <c r="B2147" s="46">
        <v>9</v>
      </c>
      <c r="C2147" s="48" t="s">
        <v>16</v>
      </c>
      <c r="D2147" s="40">
        <v>234278</v>
      </c>
      <c r="E2147" s="46" t="s">
        <v>18</v>
      </c>
    </row>
    <row r="2148" spans="1:5" x14ac:dyDescent="0.25">
      <c r="A2148" s="46">
        <v>2019</v>
      </c>
      <c r="B2148" s="46">
        <v>9</v>
      </c>
      <c r="C2148" s="48" t="s">
        <v>16</v>
      </c>
      <c r="D2148" s="40">
        <v>159929</v>
      </c>
      <c r="E2148" s="46" t="s">
        <v>35</v>
      </c>
    </row>
    <row r="2149" spans="1:5" x14ac:dyDescent="0.25">
      <c r="A2149" s="46">
        <v>2019</v>
      </c>
      <c r="B2149" s="46">
        <v>9</v>
      </c>
      <c r="C2149" s="48" t="s">
        <v>16</v>
      </c>
      <c r="D2149" s="40">
        <v>74349</v>
      </c>
      <c r="E2149" s="46" t="s">
        <v>34</v>
      </c>
    </row>
    <row r="2150" spans="1:5" x14ac:dyDescent="0.25">
      <c r="A2150" s="46">
        <v>2019</v>
      </c>
      <c r="B2150" s="46">
        <v>9</v>
      </c>
      <c r="C2150" s="48" t="s">
        <v>67</v>
      </c>
      <c r="D2150" s="40">
        <v>162319</v>
      </c>
      <c r="E2150" s="46" t="s">
        <v>35</v>
      </c>
    </row>
    <row r="2151" spans="1:5" x14ac:dyDescent="0.25">
      <c r="A2151" s="46">
        <v>2019</v>
      </c>
      <c r="B2151" s="46">
        <v>9</v>
      </c>
      <c r="C2151" s="48" t="s">
        <v>67</v>
      </c>
      <c r="D2151" s="40">
        <v>95324</v>
      </c>
      <c r="E2151" s="46" t="s">
        <v>34</v>
      </c>
    </row>
    <row r="2152" spans="1:5" x14ac:dyDescent="0.25">
      <c r="A2152" s="46">
        <v>2019</v>
      </c>
      <c r="B2152" s="46">
        <v>9</v>
      </c>
      <c r="C2152" s="48" t="s">
        <v>67</v>
      </c>
      <c r="D2152" s="40">
        <v>257463</v>
      </c>
      <c r="E2152" s="46" t="s">
        <v>18</v>
      </c>
    </row>
    <row r="2153" spans="1:5" x14ac:dyDescent="0.25">
      <c r="A2153" s="46">
        <v>2019</v>
      </c>
      <c r="B2153" s="46">
        <v>7</v>
      </c>
      <c r="C2153" s="46" t="s">
        <v>80</v>
      </c>
      <c r="D2153" s="48">
        <v>6350</v>
      </c>
      <c r="E2153" s="48" t="s">
        <v>35</v>
      </c>
    </row>
    <row r="2154" spans="1:5" x14ac:dyDescent="0.25">
      <c r="A2154" s="46">
        <v>2019</v>
      </c>
      <c r="B2154" s="46">
        <v>7</v>
      </c>
      <c r="C2154" s="46" t="s">
        <v>80</v>
      </c>
      <c r="D2154" s="48">
        <v>45883</v>
      </c>
      <c r="E2154" s="48" t="s">
        <v>34</v>
      </c>
    </row>
    <row r="2155" spans="1:5" x14ac:dyDescent="0.25">
      <c r="A2155" s="46">
        <v>2019</v>
      </c>
      <c r="B2155" s="46">
        <v>7</v>
      </c>
      <c r="C2155" s="46" t="s">
        <v>80</v>
      </c>
      <c r="D2155" s="48">
        <v>52233</v>
      </c>
      <c r="E2155" s="48" t="s">
        <v>18</v>
      </c>
    </row>
    <row r="2156" spans="1:5" x14ac:dyDescent="0.25">
      <c r="A2156" s="46">
        <v>2019</v>
      </c>
      <c r="B2156" s="46">
        <v>7</v>
      </c>
      <c r="C2156" s="46" t="s">
        <v>57</v>
      </c>
      <c r="D2156" s="48">
        <v>6027</v>
      </c>
      <c r="E2156" s="48" t="s">
        <v>35</v>
      </c>
    </row>
    <row r="2157" spans="1:5" x14ac:dyDescent="0.25">
      <c r="A2157" s="46">
        <v>2019</v>
      </c>
      <c r="B2157" s="46">
        <v>7</v>
      </c>
      <c r="C2157" s="46" t="s">
        <v>57</v>
      </c>
      <c r="D2157" s="48">
        <v>30102</v>
      </c>
      <c r="E2157" s="48" t="s">
        <v>34</v>
      </c>
    </row>
    <row r="2158" spans="1:5" x14ac:dyDescent="0.25">
      <c r="A2158" s="46">
        <v>2019</v>
      </c>
      <c r="B2158" s="46">
        <v>7</v>
      </c>
      <c r="C2158" s="46" t="s">
        <v>57</v>
      </c>
      <c r="D2158" s="48">
        <v>36129</v>
      </c>
      <c r="E2158" s="48" t="s">
        <v>18</v>
      </c>
    </row>
    <row r="2159" spans="1:5" x14ac:dyDescent="0.25">
      <c r="A2159" s="46">
        <v>2019</v>
      </c>
      <c r="B2159" s="46">
        <v>7</v>
      </c>
      <c r="C2159" s="48" t="s">
        <v>68</v>
      </c>
      <c r="D2159" s="40">
        <v>12377</v>
      </c>
      <c r="E2159" s="48" t="s">
        <v>35</v>
      </c>
    </row>
    <row r="2160" spans="1:5" x14ac:dyDescent="0.25">
      <c r="A2160" s="46">
        <v>2019</v>
      </c>
      <c r="B2160" s="46">
        <v>7</v>
      </c>
      <c r="C2160" s="48" t="s">
        <v>68</v>
      </c>
      <c r="D2160" s="40">
        <v>75985</v>
      </c>
      <c r="E2160" s="48" t="s">
        <v>34</v>
      </c>
    </row>
    <row r="2161" spans="1:5" x14ac:dyDescent="0.25">
      <c r="A2161" s="46">
        <v>2019</v>
      </c>
      <c r="B2161" s="46">
        <v>7</v>
      </c>
      <c r="C2161" s="48" t="s">
        <v>68</v>
      </c>
      <c r="D2161" s="40">
        <v>88362</v>
      </c>
      <c r="E2161" s="48" t="s">
        <v>18</v>
      </c>
    </row>
    <row r="2162" spans="1:5" x14ac:dyDescent="0.25">
      <c r="A2162" s="46">
        <v>2019</v>
      </c>
      <c r="B2162" s="46">
        <v>8</v>
      </c>
      <c r="C2162" s="48" t="s">
        <v>76</v>
      </c>
      <c r="D2162" s="46">
        <v>2143</v>
      </c>
      <c r="E2162" s="40" t="s">
        <v>35</v>
      </c>
    </row>
    <row r="2163" spans="1:5" x14ac:dyDescent="0.25">
      <c r="A2163" s="46">
        <v>2019</v>
      </c>
      <c r="B2163" s="46">
        <v>8</v>
      </c>
      <c r="C2163" s="48" t="s">
        <v>76</v>
      </c>
      <c r="D2163" s="46">
        <v>21391</v>
      </c>
      <c r="E2163" s="40" t="s">
        <v>34</v>
      </c>
    </row>
    <row r="2164" spans="1:5" x14ac:dyDescent="0.25">
      <c r="A2164" s="46">
        <v>2019</v>
      </c>
      <c r="B2164" s="46">
        <v>8</v>
      </c>
      <c r="C2164" s="48" t="s">
        <v>76</v>
      </c>
      <c r="D2164" s="46">
        <v>23534</v>
      </c>
      <c r="E2164" s="40" t="s">
        <v>18</v>
      </c>
    </row>
    <row r="2165" spans="1:5" x14ac:dyDescent="0.25">
      <c r="A2165" s="46">
        <v>2019</v>
      </c>
      <c r="B2165" s="46">
        <v>9</v>
      </c>
      <c r="C2165" s="48" t="s">
        <v>13</v>
      </c>
      <c r="D2165" s="40">
        <v>8155</v>
      </c>
      <c r="E2165" s="46" t="s">
        <v>35</v>
      </c>
    </row>
    <row r="2166" spans="1:5" x14ac:dyDescent="0.25">
      <c r="A2166" s="46">
        <v>2019</v>
      </c>
      <c r="B2166" s="46">
        <v>9</v>
      </c>
      <c r="C2166" s="48" t="s">
        <v>13</v>
      </c>
      <c r="D2166" s="40">
        <v>432</v>
      </c>
      <c r="E2166" s="46" t="s">
        <v>34</v>
      </c>
    </row>
    <row r="2167" spans="1:5" x14ac:dyDescent="0.25">
      <c r="A2167" s="46">
        <v>2019</v>
      </c>
      <c r="B2167" s="46">
        <v>10</v>
      </c>
      <c r="C2167" s="48" t="s">
        <v>82</v>
      </c>
      <c r="D2167" s="40">
        <v>17857</v>
      </c>
      <c r="E2167" s="46" t="s">
        <v>18</v>
      </c>
    </row>
    <row r="2168" spans="1:5" x14ac:dyDescent="0.25">
      <c r="A2168" s="46">
        <v>2019</v>
      </c>
      <c r="B2168" s="46">
        <v>10</v>
      </c>
      <c r="C2168" s="48" t="s">
        <v>82</v>
      </c>
      <c r="D2168" s="40">
        <v>13422</v>
      </c>
      <c r="E2168" s="46" t="s">
        <v>35</v>
      </c>
    </row>
    <row r="2169" spans="1:5" x14ac:dyDescent="0.25">
      <c r="A2169" s="46">
        <v>2019</v>
      </c>
      <c r="B2169" s="46">
        <v>10</v>
      </c>
      <c r="C2169" s="48" t="s">
        <v>82</v>
      </c>
      <c r="D2169" s="40">
        <v>4413</v>
      </c>
      <c r="E2169" s="46" t="s">
        <v>34</v>
      </c>
    </row>
    <row r="2170" spans="1:5" x14ac:dyDescent="0.25">
      <c r="A2170" s="46">
        <v>2019</v>
      </c>
      <c r="B2170" s="46">
        <v>10</v>
      </c>
      <c r="C2170" s="48" t="s">
        <v>16</v>
      </c>
      <c r="D2170" s="40">
        <v>248862</v>
      </c>
      <c r="E2170" s="46" t="s">
        <v>18</v>
      </c>
    </row>
    <row r="2171" spans="1:5" x14ac:dyDescent="0.25">
      <c r="A2171" s="46">
        <v>2019</v>
      </c>
      <c r="B2171" s="46">
        <v>10</v>
      </c>
      <c r="C2171" s="48" t="s">
        <v>16</v>
      </c>
      <c r="D2171" s="40">
        <v>171235</v>
      </c>
      <c r="E2171" s="46" t="s">
        <v>35</v>
      </c>
    </row>
    <row r="2172" spans="1:5" x14ac:dyDescent="0.25">
      <c r="A2172" s="46">
        <v>2019</v>
      </c>
      <c r="B2172" s="46">
        <v>10</v>
      </c>
      <c r="C2172" s="48" t="s">
        <v>16</v>
      </c>
      <c r="D2172" s="40">
        <v>77627</v>
      </c>
      <c r="E2172" s="46" t="s">
        <v>34</v>
      </c>
    </row>
    <row r="2173" spans="1:5" x14ac:dyDescent="0.25">
      <c r="A2173" s="46">
        <v>2019</v>
      </c>
      <c r="B2173" s="46">
        <v>10</v>
      </c>
      <c r="C2173" s="48" t="s">
        <v>67</v>
      </c>
      <c r="D2173" s="40">
        <v>173479</v>
      </c>
      <c r="E2173" s="46" t="s">
        <v>35</v>
      </c>
    </row>
    <row r="2174" spans="1:5" x14ac:dyDescent="0.25">
      <c r="A2174" s="46">
        <v>2019</v>
      </c>
      <c r="B2174" s="46">
        <v>10</v>
      </c>
      <c r="C2174" s="48" t="s">
        <v>67</v>
      </c>
      <c r="D2174" s="40">
        <v>95552</v>
      </c>
      <c r="E2174" s="46" t="s">
        <v>34</v>
      </c>
    </row>
    <row r="2175" spans="1:5" x14ac:dyDescent="0.25">
      <c r="A2175" s="46">
        <v>2019</v>
      </c>
      <c r="B2175" s="46">
        <v>10</v>
      </c>
      <c r="C2175" s="48" t="s">
        <v>67</v>
      </c>
      <c r="D2175" s="40">
        <v>269031</v>
      </c>
      <c r="E2175" s="46" t="s">
        <v>18</v>
      </c>
    </row>
    <row r="2176" spans="1:5" x14ac:dyDescent="0.25">
      <c r="A2176" s="46">
        <v>2019</v>
      </c>
      <c r="B2176" s="46">
        <v>8</v>
      </c>
      <c r="C2176" s="48" t="s">
        <v>80</v>
      </c>
      <c r="D2176" s="46">
        <v>6455</v>
      </c>
      <c r="E2176" s="40" t="s">
        <v>35</v>
      </c>
    </row>
    <row r="2177" spans="1:5" x14ac:dyDescent="0.25">
      <c r="A2177" s="46">
        <v>2019</v>
      </c>
      <c r="B2177" s="46">
        <v>8</v>
      </c>
      <c r="C2177" s="48" t="s">
        <v>80</v>
      </c>
      <c r="D2177" s="46">
        <v>44383</v>
      </c>
      <c r="E2177" s="40" t="s">
        <v>34</v>
      </c>
    </row>
    <row r="2178" spans="1:5" x14ac:dyDescent="0.25">
      <c r="A2178" s="46">
        <v>2019</v>
      </c>
      <c r="B2178" s="46">
        <v>8</v>
      </c>
      <c r="C2178" s="48" t="s">
        <v>80</v>
      </c>
      <c r="D2178" s="46">
        <v>50838</v>
      </c>
      <c r="E2178" s="40" t="s">
        <v>18</v>
      </c>
    </row>
    <row r="2179" spans="1:5" x14ac:dyDescent="0.25">
      <c r="A2179" s="46">
        <v>2019</v>
      </c>
      <c r="B2179" s="46">
        <v>8</v>
      </c>
      <c r="C2179" s="48" t="s">
        <v>57</v>
      </c>
      <c r="D2179" s="46">
        <v>6669</v>
      </c>
      <c r="E2179" s="40" t="s">
        <v>35</v>
      </c>
    </row>
    <row r="2180" spans="1:5" x14ac:dyDescent="0.25">
      <c r="A2180" s="46">
        <v>2019</v>
      </c>
      <c r="B2180" s="46">
        <v>8</v>
      </c>
      <c r="C2180" s="48" t="s">
        <v>57</v>
      </c>
      <c r="D2180" s="46">
        <v>25325</v>
      </c>
      <c r="E2180" s="40" t="s">
        <v>34</v>
      </c>
    </row>
    <row r="2181" spans="1:5" x14ac:dyDescent="0.25">
      <c r="A2181" s="46">
        <v>2019</v>
      </c>
      <c r="B2181" s="46">
        <v>8</v>
      </c>
      <c r="C2181" s="48" t="s">
        <v>57</v>
      </c>
      <c r="D2181" s="46">
        <v>31994</v>
      </c>
      <c r="E2181" s="40" t="s">
        <v>18</v>
      </c>
    </row>
    <row r="2182" spans="1:5" x14ac:dyDescent="0.25">
      <c r="A2182" s="46">
        <v>2019</v>
      </c>
      <c r="B2182" s="46">
        <v>8</v>
      </c>
      <c r="C2182" s="48" t="s">
        <v>68</v>
      </c>
      <c r="D2182" s="40">
        <v>13124</v>
      </c>
      <c r="E2182" s="40" t="s">
        <v>35</v>
      </c>
    </row>
    <row r="2183" spans="1:5" x14ac:dyDescent="0.25">
      <c r="A2183" s="46">
        <v>2019</v>
      </c>
      <c r="B2183" s="46">
        <v>8</v>
      </c>
      <c r="C2183" s="48" t="s">
        <v>68</v>
      </c>
      <c r="D2183" s="40">
        <v>69708</v>
      </c>
      <c r="E2183" s="40" t="s">
        <v>34</v>
      </c>
    </row>
    <row r="2184" spans="1:5" x14ac:dyDescent="0.25">
      <c r="A2184" s="46">
        <v>2019</v>
      </c>
      <c r="B2184" s="46">
        <v>8</v>
      </c>
      <c r="C2184" s="48" t="s">
        <v>68</v>
      </c>
      <c r="D2184" s="40">
        <v>82832</v>
      </c>
      <c r="E2184" s="40" t="s">
        <v>18</v>
      </c>
    </row>
    <row r="2185" spans="1:5" x14ac:dyDescent="0.25">
      <c r="A2185" s="46">
        <v>2019</v>
      </c>
      <c r="B2185" s="46">
        <v>9</v>
      </c>
      <c r="C2185" s="48" t="s">
        <v>76</v>
      </c>
      <c r="D2185" s="40">
        <v>23185</v>
      </c>
      <c r="E2185" s="46" t="s">
        <v>18</v>
      </c>
    </row>
    <row r="2186" spans="1:5" x14ac:dyDescent="0.25">
      <c r="A2186" s="46">
        <v>2019</v>
      </c>
      <c r="B2186" s="46">
        <v>9</v>
      </c>
      <c r="C2186" s="48" t="s">
        <v>76</v>
      </c>
      <c r="D2186" s="40">
        <v>2210</v>
      </c>
      <c r="E2186" s="46" t="s">
        <v>35</v>
      </c>
    </row>
    <row r="2187" spans="1:5" x14ac:dyDescent="0.25">
      <c r="A2187" s="46">
        <v>2019</v>
      </c>
      <c r="B2187" s="46">
        <v>9</v>
      </c>
      <c r="C2187" s="48" t="s">
        <v>76</v>
      </c>
      <c r="D2187" s="40">
        <v>20975</v>
      </c>
      <c r="E2187" s="46" t="s">
        <v>34</v>
      </c>
    </row>
    <row r="2188" spans="1:5" x14ac:dyDescent="0.25">
      <c r="A2188" s="46">
        <v>2019</v>
      </c>
      <c r="B2188" s="46">
        <v>10</v>
      </c>
      <c r="C2188" s="48" t="s">
        <v>84</v>
      </c>
      <c r="D2188" s="40">
        <v>7668</v>
      </c>
      <c r="E2188" s="46" t="s">
        <v>35</v>
      </c>
    </row>
    <row r="2189" spans="1:5" x14ac:dyDescent="0.25">
      <c r="A2189" s="46">
        <v>2019</v>
      </c>
      <c r="B2189" s="46">
        <v>10</v>
      </c>
      <c r="C2189" s="48" t="s">
        <v>84</v>
      </c>
      <c r="D2189" s="40">
        <v>1866</v>
      </c>
      <c r="E2189" s="46" t="s">
        <v>34</v>
      </c>
    </row>
    <row r="2190" spans="1:5" x14ac:dyDescent="0.25">
      <c r="A2190" s="46">
        <v>2019</v>
      </c>
      <c r="B2190" s="46">
        <v>7</v>
      </c>
      <c r="C2190" s="48" t="s">
        <v>67</v>
      </c>
      <c r="D2190" s="46">
        <v>156707</v>
      </c>
      <c r="E2190" s="46" t="s">
        <v>34</v>
      </c>
    </row>
    <row r="2191" spans="1:5" x14ac:dyDescent="0.25">
      <c r="A2191" s="46">
        <v>2019</v>
      </c>
      <c r="B2191" s="46">
        <v>7</v>
      </c>
      <c r="C2191" s="48" t="s">
        <v>67</v>
      </c>
      <c r="D2191" s="46">
        <v>101555</v>
      </c>
      <c r="E2191" s="46" t="s">
        <v>35</v>
      </c>
    </row>
    <row r="2192" spans="1:5" x14ac:dyDescent="0.25">
      <c r="A2192" s="46">
        <v>2019</v>
      </c>
      <c r="B2192" s="46">
        <v>7</v>
      </c>
      <c r="C2192" s="48" t="s">
        <v>67</v>
      </c>
      <c r="D2192" s="46">
        <v>258262</v>
      </c>
      <c r="E2192" s="46" t="s">
        <v>18</v>
      </c>
    </row>
    <row r="2193" spans="1:5" x14ac:dyDescent="0.25">
      <c r="A2193" s="46">
        <v>2019</v>
      </c>
      <c r="B2193" s="46">
        <v>9</v>
      </c>
      <c r="C2193" s="48" t="s">
        <v>57</v>
      </c>
      <c r="D2193" s="40">
        <v>6382</v>
      </c>
      <c r="E2193" s="46" t="s">
        <v>35</v>
      </c>
    </row>
    <row r="2194" spans="1:5" x14ac:dyDescent="0.25">
      <c r="A2194" s="46">
        <v>2019</v>
      </c>
      <c r="B2194" s="46">
        <v>9</v>
      </c>
      <c r="C2194" s="48" t="s">
        <v>57</v>
      </c>
      <c r="D2194" s="40">
        <v>16010</v>
      </c>
      <c r="E2194" s="46" t="s">
        <v>34</v>
      </c>
    </row>
    <row r="2195" spans="1:5" x14ac:dyDescent="0.25">
      <c r="A2195" s="46">
        <v>2019</v>
      </c>
      <c r="B2195" s="46">
        <v>9</v>
      </c>
      <c r="C2195" s="48" t="s">
        <v>57</v>
      </c>
      <c r="D2195" s="40">
        <v>22392</v>
      </c>
      <c r="E2195" s="46" t="s">
        <v>18</v>
      </c>
    </row>
    <row r="2196" spans="1:5" x14ac:dyDescent="0.25">
      <c r="A2196" s="46">
        <v>2019</v>
      </c>
      <c r="B2196" s="46">
        <v>9</v>
      </c>
      <c r="C2196" s="48" t="s">
        <v>80</v>
      </c>
      <c r="D2196" s="40">
        <v>6947</v>
      </c>
      <c r="E2196" s="46" t="s">
        <v>35</v>
      </c>
    </row>
    <row r="2197" spans="1:5" x14ac:dyDescent="0.25">
      <c r="A2197" s="46">
        <v>2019</v>
      </c>
      <c r="B2197" s="46">
        <v>9</v>
      </c>
      <c r="C2197" s="48" t="s">
        <v>80</v>
      </c>
      <c r="D2197" s="40">
        <v>42270</v>
      </c>
      <c r="E2197" s="46" t="s">
        <v>34</v>
      </c>
    </row>
    <row r="2198" spans="1:5" x14ac:dyDescent="0.25">
      <c r="A2198" s="46">
        <v>2019</v>
      </c>
      <c r="B2198" s="46">
        <v>9</v>
      </c>
      <c r="C2198" s="48" t="s">
        <v>80</v>
      </c>
      <c r="D2198" s="40">
        <v>49217</v>
      </c>
      <c r="E2198" s="46" t="s">
        <v>18</v>
      </c>
    </row>
    <row r="2199" spans="1:5" x14ac:dyDescent="0.25">
      <c r="A2199" s="46">
        <v>2019</v>
      </c>
      <c r="B2199" s="46">
        <v>9</v>
      </c>
      <c r="C2199" s="48" t="s">
        <v>68</v>
      </c>
      <c r="D2199" s="40">
        <v>13329</v>
      </c>
      <c r="E2199" s="46" t="s">
        <v>35</v>
      </c>
    </row>
    <row r="2200" spans="1:5" x14ac:dyDescent="0.25">
      <c r="A2200" s="46">
        <v>2019</v>
      </c>
      <c r="B2200" s="46">
        <v>9</v>
      </c>
      <c r="C2200" s="48" t="s">
        <v>68</v>
      </c>
      <c r="D2200" s="40">
        <v>58280</v>
      </c>
      <c r="E2200" s="46" t="s">
        <v>34</v>
      </c>
    </row>
    <row r="2201" spans="1:5" x14ac:dyDescent="0.25">
      <c r="A2201" s="46">
        <v>2019</v>
      </c>
      <c r="B2201" s="46">
        <v>9</v>
      </c>
      <c r="C2201" s="48" t="s">
        <v>68</v>
      </c>
      <c r="D2201" s="40">
        <v>71609</v>
      </c>
      <c r="E2201" s="46" t="s">
        <v>18</v>
      </c>
    </row>
    <row r="2202" spans="1:5" x14ac:dyDescent="0.25">
      <c r="A2202" s="46">
        <v>2019</v>
      </c>
      <c r="B2202" s="46">
        <v>8</v>
      </c>
      <c r="C2202" s="48" t="s">
        <v>16</v>
      </c>
      <c r="D2202" s="46">
        <v>157517</v>
      </c>
      <c r="E2202" s="40" t="s">
        <v>35</v>
      </c>
    </row>
    <row r="2203" spans="1:5" x14ac:dyDescent="0.25">
      <c r="A2203" s="46">
        <v>2019</v>
      </c>
      <c r="B2203" s="46">
        <v>8</v>
      </c>
      <c r="C2203" s="48" t="s">
        <v>16</v>
      </c>
      <c r="D2203" s="46">
        <v>77005</v>
      </c>
      <c r="E2203" s="40" t="s">
        <v>34</v>
      </c>
    </row>
    <row r="2204" spans="1:5" x14ac:dyDescent="0.25">
      <c r="A2204" s="46">
        <v>2019</v>
      </c>
      <c r="B2204" s="46">
        <v>8</v>
      </c>
      <c r="C2204" s="48" t="s">
        <v>16</v>
      </c>
      <c r="D2204" s="46">
        <v>234522</v>
      </c>
      <c r="E2204" s="40" t="s">
        <v>18</v>
      </c>
    </row>
    <row r="2205" spans="1:5" x14ac:dyDescent="0.25">
      <c r="A2205" s="46">
        <v>2019</v>
      </c>
      <c r="B2205" s="46">
        <v>10</v>
      </c>
      <c r="C2205" s="48" t="s">
        <v>76</v>
      </c>
      <c r="D2205" s="40">
        <v>20169</v>
      </c>
      <c r="E2205" s="46" t="s">
        <v>18</v>
      </c>
    </row>
    <row r="2206" spans="1:5" x14ac:dyDescent="0.25">
      <c r="A2206" s="46">
        <v>2019</v>
      </c>
      <c r="B2206" s="46">
        <v>10</v>
      </c>
      <c r="C2206" s="48" t="s">
        <v>76</v>
      </c>
      <c r="D2206" s="40">
        <v>2244</v>
      </c>
      <c r="E2206" s="46" t="s">
        <v>35</v>
      </c>
    </row>
    <row r="2207" spans="1:5" x14ac:dyDescent="0.25">
      <c r="A2207" s="46">
        <v>2019</v>
      </c>
      <c r="B2207" s="46">
        <v>10</v>
      </c>
      <c r="C2207" s="48" t="s">
        <v>76</v>
      </c>
      <c r="D2207" s="40">
        <v>17925</v>
      </c>
      <c r="E2207" s="46" t="s">
        <v>34</v>
      </c>
    </row>
    <row r="2208" spans="1:5" x14ac:dyDescent="0.25">
      <c r="A2208" s="46">
        <v>2019</v>
      </c>
      <c r="B2208" s="46">
        <v>8</v>
      </c>
      <c r="C2208" s="48" t="s">
        <v>67</v>
      </c>
      <c r="D2208" s="46">
        <v>159660</v>
      </c>
      <c r="E2208" s="40" t="s">
        <v>35</v>
      </c>
    </row>
    <row r="2209" spans="1:5" x14ac:dyDescent="0.25">
      <c r="A2209" s="46">
        <v>2019</v>
      </c>
      <c r="B2209" s="46">
        <v>8</v>
      </c>
      <c r="C2209" s="48" t="s">
        <v>67</v>
      </c>
      <c r="D2209" s="46">
        <v>98396</v>
      </c>
      <c r="E2209" s="40" t="s">
        <v>34</v>
      </c>
    </row>
    <row r="2210" spans="1:5" x14ac:dyDescent="0.25">
      <c r="A2210" s="46">
        <v>2019</v>
      </c>
      <c r="B2210" s="46">
        <v>8</v>
      </c>
      <c r="C2210" s="48" t="s">
        <v>67</v>
      </c>
      <c r="D2210" s="48">
        <v>258056</v>
      </c>
      <c r="E2210" s="40" t="s">
        <v>18</v>
      </c>
    </row>
    <row r="2211" spans="1:5" x14ac:dyDescent="0.25">
      <c r="A2211" s="46">
        <v>2019</v>
      </c>
      <c r="B2211" s="46">
        <v>10</v>
      </c>
      <c r="C2211" s="48" t="s">
        <v>57</v>
      </c>
      <c r="D2211" s="40">
        <v>12585</v>
      </c>
      <c r="E2211" s="46" t="s">
        <v>35</v>
      </c>
    </row>
    <row r="2212" spans="1:5" x14ac:dyDescent="0.25">
      <c r="A2212" s="46">
        <v>2019</v>
      </c>
      <c r="B2212" s="46">
        <v>10</v>
      </c>
      <c r="C2212" s="48" t="s">
        <v>57</v>
      </c>
      <c r="D2212" s="40">
        <v>14668</v>
      </c>
      <c r="E2212" s="46" t="s">
        <v>34</v>
      </c>
    </row>
    <row r="2213" spans="1:5" x14ac:dyDescent="0.25">
      <c r="A2213" s="46">
        <v>2019</v>
      </c>
      <c r="B2213" s="46">
        <v>10</v>
      </c>
      <c r="C2213" s="48" t="s">
        <v>57</v>
      </c>
      <c r="D2213" s="40">
        <v>27253</v>
      </c>
      <c r="E2213" s="46" t="s">
        <v>18</v>
      </c>
    </row>
    <row r="2214" spans="1:5" x14ac:dyDescent="0.25">
      <c r="A2214" s="46">
        <v>2019</v>
      </c>
      <c r="B2214" s="46">
        <v>10</v>
      </c>
      <c r="C2214" s="48" t="s">
        <v>80</v>
      </c>
      <c r="D2214" s="40">
        <v>2739</v>
      </c>
      <c r="E2214" s="46" t="s">
        <v>35</v>
      </c>
    </row>
    <row r="2215" spans="1:5" x14ac:dyDescent="0.25">
      <c r="A2215" s="46">
        <v>2019</v>
      </c>
      <c r="B2215" s="46">
        <v>10</v>
      </c>
      <c r="C2215" s="48" t="s">
        <v>80</v>
      </c>
      <c r="D2215" s="40">
        <v>43766</v>
      </c>
      <c r="E2215" s="46" t="s">
        <v>34</v>
      </c>
    </row>
    <row r="2216" spans="1:5" x14ac:dyDescent="0.25">
      <c r="A2216" s="46">
        <v>2019</v>
      </c>
      <c r="B2216" s="46">
        <v>10</v>
      </c>
      <c r="C2216" s="48" t="s">
        <v>80</v>
      </c>
      <c r="D2216" s="40">
        <v>46505</v>
      </c>
      <c r="E2216" s="46" t="s">
        <v>18</v>
      </c>
    </row>
    <row r="2217" spans="1:5" x14ac:dyDescent="0.25">
      <c r="A2217" s="46">
        <v>2019</v>
      </c>
      <c r="B2217" s="46">
        <v>10</v>
      </c>
      <c r="C2217" s="48" t="s">
        <v>68</v>
      </c>
      <c r="D2217" s="40">
        <v>15324</v>
      </c>
      <c r="E2217" s="46" t="s">
        <v>35</v>
      </c>
    </row>
    <row r="2218" spans="1:5" x14ac:dyDescent="0.25">
      <c r="A2218" s="46">
        <v>2019</v>
      </c>
      <c r="B2218" s="46">
        <v>10</v>
      </c>
      <c r="C2218" s="48" t="s">
        <v>68</v>
      </c>
      <c r="D2218" s="40">
        <v>58434</v>
      </c>
      <c r="E2218" s="46" t="s">
        <v>34</v>
      </c>
    </row>
    <row r="2219" spans="1:5" x14ac:dyDescent="0.25">
      <c r="A2219" s="46">
        <v>2019</v>
      </c>
      <c r="B2219" s="46">
        <v>10</v>
      </c>
      <c r="C2219" s="48" t="s">
        <v>68</v>
      </c>
      <c r="D2219" s="40">
        <v>73758</v>
      </c>
      <c r="E2219" s="46" t="s">
        <v>18</v>
      </c>
    </row>
    <row r="2220" spans="1:5" x14ac:dyDescent="0.25">
      <c r="A2220" s="46">
        <v>2019</v>
      </c>
      <c r="B2220" s="46">
        <v>10</v>
      </c>
      <c r="C2220" s="48" t="s">
        <v>13</v>
      </c>
      <c r="D2220" s="40">
        <v>21833</v>
      </c>
      <c r="E2220" s="46" t="s">
        <v>35</v>
      </c>
    </row>
    <row r="2221" spans="1:5" x14ac:dyDescent="0.25">
      <c r="A2221" s="46">
        <v>2019</v>
      </c>
      <c r="B2221" s="46">
        <v>10</v>
      </c>
      <c r="C2221" s="48" t="s">
        <v>13</v>
      </c>
      <c r="D2221" s="40">
        <v>578</v>
      </c>
      <c r="E2221" s="46" t="s">
        <v>34</v>
      </c>
    </row>
    <row r="2222" spans="1:5" x14ac:dyDescent="0.25">
      <c r="A2222" s="46">
        <v>2019</v>
      </c>
      <c r="B2222" s="46">
        <v>10</v>
      </c>
      <c r="C2222" s="48" t="s">
        <v>13</v>
      </c>
      <c r="D2222" s="40">
        <v>22411</v>
      </c>
      <c r="E2222" s="46" t="s">
        <v>18</v>
      </c>
    </row>
    <row r="2223" spans="1:5" x14ac:dyDescent="0.25">
      <c r="A2223" s="46">
        <v>2019</v>
      </c>
      <c r="B2223" s="46">
        <v>9</v>
      </c>
      <c r="C2223" s="48" t="s">
        <v>13</v>
      </c>
      <c r="D2223" s="81">
        <v>8587</v>
      </c>
      <c r="E2223" s="46" t="s">
        <v>18</v>
      </c>
    </row>
    <row r="2224" spans="1:5" x14ac:dyDescent="0.25">
      <c r="A2224" s="46">
        <v>2019</v>
      </c>
      <c r="B2224" s="46">
        <v>9</v>
      </c>
      <c r="C2224" s="48" t="s">
        <v>84</v>
      </c>
      <c r="D2224" s="40">
        <v>5620</v>
      </c>
      <c r="E2224" s="48" t="s">
        <v>35</v>
      </c>
    </row>
    <row r="2225" spans="1:5" x14ac:dyDescent="0.25">
      <c r="A2225" s="46">
        <v>2019</v>
      </c>
      <c r="B2225" s="46">
        <v>9</v>
      </c>
      <c r="C2225" s="48" t="s">
        <v>84</v>
      </c>
      <c r="D2225" s="40">
        <v>12201</v>
      </c>
      <c r="E2225" s="48" t="s">
        <v>34</v>
      </c>
    </row>
    <row r="2226" spans="1:5" x14ac:dyDescent="0.25">
      <c r="A2226" s="46">
        <v>2019</v>
      </c>
      <c r="B2226" s="46">
        <v>9</v>
      </c>
      <c r="C2226" s="48" t="s">
        <v>84</v>
      </c>
      <c r="D2226" s="40">
        <v>17821</v>
      </c>
      <c r="E2226" s="48" t="s">
        <v>18</v>
      </c>
    </row>
    <row r="2227" spans="1:5" x14ac:dyDescent="0.25">
      <c r="A2227" s="46">
        <v>2019</v>
      </c>
      <c r="B2227" s="46">
        <v>10</v>
      </c>
      <c r="C2227" s="48" t="s">
        <v>84</v>
      </c>
      <c r="D2227" s="40">
        <v>8011</v>
      </c>
      <c r="E2227" s="48" t="s">
        <v>35</v>
      </c>
    </row>
    <row r="2228" spans="1:5" x14ac:dyDescent="0.25">
      <c r="A2228" s="46">
        <v>2019</v>
      </c>
      <c r="B2228" s="46">
        <v>10</v>
      </c>
      <c r="C2228" s="48" t="s">
        <v>84</v>
      </c>
      <c r="D2228" s="40">
        <v>5069</v>
      </c>
      <c r="E2228" s="48" t="s">
        <v>34</v>
      </c>
    </row>
    <row r="2229" spans="1:5" x14ac:dyDescent="0.25">
      <c r="A2229" s="46">
        <v>2019</v>
      </c>
      <c r="B2229" s="46">
        <v>10</v>
      </c>
      <c r="C2229" s="48" t="s">
        <v>84</v>
      </c>
      <c r="D2229" s="40">
        <v>13080</v>
      </c>
      <c r="E2229" s="48" t="s">
        <v>18</v>
      </c>
    </row>
    <row r="2230" spans="1:5" x14ac:dyDescent="0.25">
      <c r="A2230" s="46">
        <v>2019</v>
      </c>
      <c r="B2230" s="46">
        <v>7</v>
      </c>
      <c r="C2230" s="48" t="s">
        <v>83</v>
      </c>
      <c r="D2230" s="83">
        <v>2165</v>
      </c>
      <c r="E2230" s="46" t="s">
        <v>35</v>
      </c>
    </row>
    <row r="2231" spans="1:5" x14ac:dyDescent="0.25">
      <c r="A2231" s="46">
        <v>2019</v>
      </c>
      <c r="B2231" s="46">
        <v>8</v>
      </c>
      <c r="C2231" s="48" t="s">
        <v>83</v>
      </c>
      <c r="D2231" s="83">
        <v>1956</v>
      </c>
      <c r="E2231" s="46" t="s">
        <v>35</v>
      </c>
    </row>
    <row r="2232" spans="1:5" x14ac:dyDescent="0.25">
      <c r="A2232" s="46">
        <v>2019</v>
      </c>
      <c r="B2232" s="46">
        <v>9</v>
      </c>
      <c r="C2232" s="48" t="s">
        <v>83</v>
      </c>
      <c r="D2232" s="83">
        <v>2436</v>
      </c>
      <c r="E2232" s="46" t="s">
        <v>35</v>
      </c>
    </row>
    <row r="2233" spans="1:5" x14ac:dyDescent="0.25">
      <c r="A2233" s="46">
        <v>2019</v>
      </c>
      <c r="B2233" s="46">
        <v>10</v>
      </c>
      <c r="C2233" s="48" t="s">
        <v>83</v>
      </c>
      <c r="D2233" s="83">
        <v>2653</v>
      </c>
      <c r="E2233" s="46" t="s">
        <v>35</v>
      </c>
    </row>
    <row r="2234" spans="1:5" x14ac:dyDescent="0.25">
      <c r="A2234" s="46">
        <v>2019</v>
      </c>
      <c r="B2234" s="46">
        <v>11</v>
      </c>
      <c r="C2234" s="48" t="s">
        <v>83</v>
      </c>
      <c r="D2234" s="83">
        <v>2297</v>
      </c>
      <c r="E2234" s="46" t="s">
        <v>35</v>
      </c>
    </row>
    <row r="2235" spans="1:5" x14ac:dyDescent="0.25">
      <c r="A2235" s="46">
        <v>2019</v>
      </c>
      <c r="B2235" s="46">
        <v>7</v>
      </c>
      <c r="C2235" s="48" t="s">
        <v>83</v>
      </c>
      <c r="D2235" s="84">
        <v>50</v>
      </c>
      <c r="E2235" s="46" t="s">
        <v>34</v>
      </c>
    </row>
    <row r="2236" spans="1:5" x14ac:dyDescent="0.25">
      <c r="A2236" s="46">
        <v>2019</v>
      </c>
      <c r="B2236" s="46">
        <v>8</v>
      </c>
      <c r="C2236" s="48" t="s">
        <v>83</v>
      </c>
      <c r="D2236" s="84">
        <v>59</v>
      </c>
      <c r="E2236" s="46" t="s">
        <v>34</v>
      </c>
    </row>
    <row r="2237" spans="1:5" x14ac:dyDescent="0.25">
      <c r="A2237" s="46">
        <v>2019</v>
      </c>
      <c r="B2237" s="46">
        <v>9</v>
      </c>
      <c r="C2237" s="48" t="s">
        <v>83</v>
      </c>
      <c r="D2237" s="84">
        <v>211</v>
      </c>
      <c r="E2237" s="46" t="s">
        <v>34</v>
      </c>
    </row>
    <row r="2238" spans="1:5" x14ac:dyDescent="0.25">
      <c r="A2238" s="46">
        <v>2019</v>
      </c>
      <c r="B2238" s="46">
        <v>10</v>
      </c>
      <c r="C2238" s="48" t="s">
        <v>83</v>
      </c>
      <c r="D2238" s="84">
        <v>502</v>
      </c>
      <c r="E2238" s="46" t="s">
        <v>34</v>
      </c>
    </row>
    <row r="2239" spans="1:5" x14ac:dyDescent="0.25">
      <c r="A2239" s="46">
        <v>2019</v>
      </c>
      <c r="B2239" s="46">
        <v>11</v>
      </c>
      <c r="C2239" s="48" t="s">
        <v>83</v>
      </c>
      <c r="D2239" s="84">
        <v>164</v>
      </c>
      <c r="E2239" s="46" t="s">
        <v>34</v>
      </c>
    </row>
    <row r="2240" spans="1:5" x14ac:dyDescent="0.25">
      <c r="A2240" s="46">
        <v>2019</v>
      </c>
      <c r="B2240" s="46">
        <v>7</v>
      </c>
      <c r="C2240" s="48" t="s">
        <v>83</v>
      </c>
      <c r="D2240" s="84">
        <v>2215</v>
      </c>
      <c r="E2240" s="46" t="s">
        <v>18</v>
      </c>
    </row>
    <row r="2241" spans="1:5" x14ac:dyDescent="0.25">
      <c r="A2241" s="46">
        <v>2019</v>
      </c>
      <c r="B2241" s="46">
        <v>8</v>
      </c>
      <c r="C2241" s="48" t="s">
        <v>83</v>
      </c>
      <c r="D2241" s="84">
        <v>2015</v>
      </c>
      <c r="E2241" s="46" t="s">
        <v>18</v>
      </c>
    </row>
    <row r="2242" spans="1:5" x14ac:dyDescent="0.25">
      <c r="A2242" s="46">
        <v>2019</v>
      </c>
      <c r="B2242" s="46">
        <v>9</v>
      </c>
      <c r="C2242" s="48" t="s">
        <v>83</v>
      </c>
      <c r="D2242" s="84">
        <v>2647</v>
      </c>
      <c r="E2242" s="46" t="s">
        <v>18</v>
      </c>
    </row>
    <row r="2243" spans="1:5" x14ac:dyDescent="0.25">
      <c r="A2243" s="46">
        <v>2019</v>
      </c>
      <c r="B2243" s="46">
        <v>10</v>
      </c>
      <c r="C2243" s="48" t="s">
        <v>83</v>
      </c>
      <c r="D2243" s="84">
        <v>3155</v>
      </c>
      <c r="E2243" s="46" t="s">
        <v>18</v>
      </c>
    </row>
    <row r="2244" spans="1:5" x14ac:dyDescent="0.25">
      <c r="A2244" s="46">
        <v>2019</v>
      </c>
      <c r="B2244" s="46">
        <v>11</v>
      </c>
      <c r="C2244" s="48" t="s">
        <v>83</v>
      </c>
      <c r="D2244" s="84">
        <v>2461</v>
      </c>
      <c r="E2244" s="46" t="s">
        <v>18</v>
      </c>
    </row>
    <row r="2245" spans="1:5" x14ac:dyDescent="0.25">
      <c r="A2245" s="46">
        <v>2019</v>
      </c>
      <c r="B2245" s="46">
        <v>11</v>
      </c>
      <c r="C2245" s="48" t="s">
        <v>13</v>
      </c>
      <c r="D2245" s="40">
        <v>9866</v>
      </c>
      <c r="E2245" s="46" t="s">
        <v>35</v>
      </c>
    </row>
    <row r="2246" spans="1:5" x14ac:dyDescent="0.25">
      <c r="A2246" s="46">
        <v>2019</v>
      </c>
      <c r="B2246" s="46">
        <v>11</v>
      </c>
      <c r="C2246" s="48" t="s">
        <v>13</v>
      </c>
      <c r="D2246" s="40">
        <v>496</v>
      </c>
      <c r="E2246" s="46" t="s">
        <v>34</v>
      </c>
    </row>
    <row r="2247" spans="1:5" x14ac:dyDescent="0.25">
      <c r="A2247" s="46">
        <v>2019</v>
      </c>
      <c r="B2247" s="46">
        <v>11</v>
      </c>
      <c r="C2247" s="48" t="s">
        <v>13</v>
      </c>
      <c r="D2247" s="40">
        <v>10362</v>
      </c>
      <c r="E2247" s="46" t="s">
        <v>18</v>
      </c>
    </row>
    <row r="2248" spans="1:5" x14ac:dyDescent="0.25">
      <c r="A2248" s="46">
        <v>2019</v>
      </c>
      <c r="B2248" s="46">
        <v>11</v>
      </c>
      <c r="C2248" s="48" t="s">
        <v>84</v>
      </c>
      <c r="D2248" s="40">
        <v>13880</v>
      </c>
      <c r="E2248" s="46" t="s">
        <v>18</v>
      </c>
    </row>
    <row r="2249" spans="1:5" x14ac:dyDescent="0.25">
      <c r="A2249" s="46">
        <v>2019</v>
      </c>
      <c r="B2249" s="46">
        <v>11</v>
      </c>
      <c r="C2249" s="48" t="s">
        <v>84</v>
      </c>
      <c r="D2249" s="40">
        <v>7116</v>
      </c>
      <c r="E2249" s="46" t="s">
        <v>35</v>
      </c>
    </row>
    <row r="2250" spans="1:5" x14ac:dyDescent="0.25">
      <c r="A2250" s="46">
        <v>2019</v>
      </c>
      <c r="B2250" s="46">
        <v>11</v>
      </c>
      <c r="C2250" s="48" t="s">
        <v>84</v>
      </c>
      <c r="D2250" s="40">
        <v>6764</v>
      </c>
      <c r="E2250" s="46" t="s">
        <v>34</v>
      </c>
    </row>
    <row r="2251" spans="1:5" x14ac:dyDescent="0.25">
      <c r="A2251" s="46">
        <v>2019</v>
      </c>
      <c r="B2251" s="46">
        <v>11</v>
      </c>
      <c r="C2251" s="48" t="s">
        <v>16</v>
      </c>
      <c r="D2251" s="40">
        <v>69676</v>
      </c>
      <c r="E2251" s="46" t="s">
        <v>34</v>
      </c>
    </row>
    <row r="2252" spans="1:5" x14ac:dyDescent="0.25">
      <c r="A2252" s="46">
        <v>2019</v>
      </c>
      <c r="B2252" s="46">
        <v>11</v>
      </c>
      <c r="C2252" s="48" t="s">
        <v>16</v>
      </c>
      <c r="D2252" s="40">
        <v>186732</v>
      </c>
      <c r="E2252" s="46" t="s">
        <v>35</v>
      </c>
    </row>
    <row r="2253" spans="1:5" x14ac:dyDescent="0.25">
      <c r="A2253" s="46">
        <v>2019</v>
      </c>
      <c r="B2253" s="46">
        <v>11</v>
      </c>
      <c r="C2253" s="48" t="s">
        <v>16</v>
      </c>
      <c r="D2253" s="40">
        <v>256408</v>
      </c>
      <c r="E2253" s="46" t="s">
        <v>18</v>
      </c>
    </row>
    <row r="2254" spans="1:5" x14ac:dyDescent="0.25">
      <c r="A2254" s="46">
        <v>2019</v>
      </c>
      <c r="B2254" s="46">
        <v>11</v>
      </c>
      <c r="C2254" s="48" t="s">
        <v>57</v>
      </c>
      <c r="D2254" s="40">
        <v>9812</v>
      </c>
      <c r="E2254" s="46" t="s">
        <v>34</v>
      </c>
    </row>
    <row r="2255" spans="1:5" x14ac:dyDescent="0.25">
      <c r="A2255" s="46">
        <v>2019</v>
      </c>
      <c r="B2255" s="46">
        <v>11</v>
      </c>
      <c r="C2255" s="48" t="s">
        <v>57</v>
      </c>
      <c r="D2255" s="40">
        <v>20354</v>
      </c>
      <c r="E2255" s="46" t="s">
        <v>35</v>
      </c>
    </row>
    <row r="2256" spans="1:5" x14ac:dyDescent="0.25">
      <c r="A2256" s="46">
        <v>2019</v>
      </c>
      <c r="B2256" s="46">
        <v>11</v>
      </c>
      <c r="C2256" s="48" t="s">
        <v>57</v>
      </c>
      <c r="D2256" s="40">
        <v>30166</v>
      </c>
      <c r="E2256" s="46" t="s">
        <v>18</v>
      </c>
    </row>
    <row r="2257" spans="1:5" x14ac:dyDescent="0.25">
      <c r="A2257" s="46">
        <v>2019</v>
      </c>
      <c r="B2257" s="46">
        <v>12</v>
      </c>
      <c r="C2257" s="48" t="s">
        <v>57</v>
      </c>
      <c r="D2257" s="40">
        <v>9338</v>
      </c>
      <c r="E2257" s="46" t="s">
        <v>34</v>
      </c>
    </row>
    <row r="2258" spans="1:5" x14ac:dyDescent="0.25">
      <c r="A2258" s="46">
        <v>2019</v>
      </c>
      <c r="B2258" s="46">
        <v>12</v>
      </c>
      <c r="C2258" s="48" t="s">
        <v>57</v>
      </c>
      <c r="D2258" s="40">
        <v>25000</v>
      </c>
      <c r="E2258" s="46" t="s">
        <v>35</v>
      </c>
    </row>
    <row r="2259" spans="1:5" x14ac:dyDescent="0.25">
      <c r="A2259" s="46">
        <v>2019</v>
      </c>
      <c r="B2259" s="46">
        <v>12</v>
      </c>
      <c r="C2259" s="48" t="s">
        <v>57</v>
      </c>
      <c r="D2259" s="40">
        <v>34338</v>
      </c>
      <c r="E2259" s="46" t="s">
        <v>18</v>
      </c>
    </row>
    <row r="2260" spans="1:5" x14ac:dyDescent="0.25">
      <c r="A2260" s="46">
        <v>2019</v>
      </c>
      <c r="B2260" s="46">
        <v>12</v>
      </c>
      <c r="C2260" s="48" t="s">
        <v>16</v>
      </c>
      <c r="D2260" s="40">
        <v>66804</v>
      </c>
      <c r="E2260" s="46" t="s">
        <v>34</v>
      </c>
    </row>
    <row r="2261" spans="1:5" x14ac:dyDescent="0.25">
      <c r="A2261" s="46">
        <v>2019</v>
      </c>
      <c r="B2261" s="46">
        <v>12</v>
      </c>
      <c r="C2261" s="48" t="s">
        <v>16</v>
      </c>
      <c r="D2261" s="40">
        <v>196245</v>
      </c>
      <c r="E2261" s="46" t="s">
        <v>35</v>
      </c>
    </row>
    <row r="2262" spans="1:5" x14ac:dyDescent="0.25">
      <c r="A2262" s="46">
        <v>2019</v>
      </c>
      <c r="B2262" s="46">
        <v>12</v>
      </c>
      <c r="C2262" s="48" t="s">
        <v>16</v>
      </c>
      <c r="D2262" s="40">
        <v>263049</v>
      </c>
      <c r="E2262" s="46" t="s">
        <v>18</v>
      </c>
    </row>
    <row r="2263" spans="1:5" x14ac:dyDescent="0.25">
      <c r="A2263" s="46">
        <v>2019</v>
      </c>
      <c r="B2263" s="46">
        <v>11</v>
      </c>
      <c r="C2263" s="48" t="s">
        <v>76</v>
      </c>
      <c r="D2263" s="40">
        <v>15121</v>
      </c>
      <c r="E2263" s="46" t="s">
        <v>18</v>
      </c>
    </row>
    <row r="2264" spans="1:5" x14ac:dyDescent="0.25">
      <c r="A2264" s="46">
        <v>2019</v>
      </c>
      <c r="B2264" s="46">
        <v>11</v>
      </c>
      <c r="C2264" s="48" t="s">
        <v>76</v>
      </c>
      <c r="D2264" s="40">
        <v>2558</v>
      </c>
      <c r="E2264" s="46" t="s">
        <v>35</v>
      </c>
    </row>
    <row r="2265" spans="1:5" x14ac:dyDescent="0.25">
      <c r="A2265" s="46">
        <v>2019</v>
      </c>
      <c r="B2265" s="46">
        <v>11</v>
      </c>
      <c r="C2265" s="48" t="s">
        <v>76</v>
      </c>
      <c r="D2265" s="40">
        <v>12563</v>
      </c>
      <c r="E2265" s="46" t="s">
        <v>34</v>
      </c>
    </row>
    <row r="2266" spans="1:5" x14ac:dyDescent="0.25">
      <c r="A2266" s="46">
        <v>2019</v>
      </c>
      <c r="B2266" s="46">
        <v>12</v>
      </c>
      <c r="C2266" s="48" t="s">
        <v>76</v>
      </c>
      <c r="D2266" s="40">
        <v>11657</v>
      </c>
      <c r="E2266" s="46" t="s">
        <v>18</v>
      </c>
    </row>
    <row r="2267" spans="1:5" x14ac:dyDescent="0.25">
      <c r="A2267" s="46">
        <v>2019</v>
      </c>
      <c r="B2267" s="46">
        <v>12</v>
      </c>
      <c r="C2267" s="48" t="s">
        <v>76</v>
      </c>
      <c r="D2267" s="40">
        <v>2685</v>
      </c>
      <c r="E2267" s="46" t="s">
        <v>35</v>
      </c>
    </row>
    <row r="2268" spans="1:5" x14ac:dyDescent="0.25">
      <c r="A2268" s="46">
        <v>2019</v>
      </c>
      <c r="B2268" s="46">
        <v>12</v>
      </c>
      <c r="C2268" s="48" t="s">
        <v>76</v>
      </c>
      <c r="D2268" s="40">
        <v>8972</v>
      </c>
      <c r="E2268" s="46" t="s">
        <v>34</v>
      </c>
    </row>
    <row r="2269" spans="1:5" x14ac:dyDescent="0.25">
      <c r="A2269" s="46">
        <v>2019</v>
      </c>
      <c r="B2269" s="46">
        <v>11</v>
      </c>
      <c r="C2269" s="48" t="s">
        <v>80</v>
      </c>
      <c r="D2269" s="40">
        <v>3331</v>
      </c>
      <c r="E2269" s="46" t="s">
        <v>35</v>
      </c>
    </row>
    <row r="2270" spans="1:5" x14ac:dyDescent="0.25">
      <c r="A2270" s="46">
        <v>2019</v>
      </c>
      <c r="B2270" s="46">
        <v>11</v>
      </c>
      <c r="C2270" s="48" t="s">
        <v>80</v>
      </c>
      <c r="D2270" s="40">
        <v>37080</v>
      </c>
      <c r="E2270" s="46" t="s">
        <v>34</v>
      </c>
    </row>
    <row r="2271" spans="1:5" x14ac:dyDescent="0.25">
      <c r="A2271" s="46">
        <v>2019</v>
      </c>
      <c r="B2271" s="46">
        <v>11</v>
      </c>
      <c r="C2271" s="48" t="s">
        <v>80</v>
      </c>
      <c r="D2271" s="40">
        <v>40411</v>
      </c>
      <c r="E2271" s="46" t="s">
        <v>18</v>
      </c>
    </row>
    <row r="2272" spans="1:5" x14ac:dyDescent="0.25">
      <c r="A2272" s="46">
        <v>2019</v>
      </c>
      <c r="B2272" s="46">
        <v>12</v>
      </c>
      <c r="C2272" s="48" t="s">
        <v>80</v>
      </c>
      <c r="D2272" s="40">
        <v>3324</v>
      </c>
      <c r="E2272" s="46" t="s">
        <v>35</v>
      </c>
    </row>
    <row r="2273" spans="1:5" x14ac:dyDescent="0.25">
      <c r="A2273" s="46">
        <v>2019</v>
      </c>
      <c r="B2273" s="46">
        <v>12</v>
      </c>
      <c r="C2273" s="48" t="s">
        <v>80</v>
      </c>
      <c r="D2273" s="40">
        <v>33455</v>
      </c>
      <c r="E2273" s="46" t="s">
        <v>34</v>
      </c>
    </row>
    <row r="2274" spans="1:5" x14ac:dyDescent="0.25">
      <c r="A2274" s="46">
        <v>2019</v>
      </c>
      <c r="B2274" s="46">
        <v>12</v>
      </c>
      <c r="C2274" s="48" t="s">
        <v>80</v>
      </c>
      <c r="D2274" s="40">
        <v>36779</v>
      </c>
      <c r="E2274" s="46" t="s">
        <v>18</v>
      </c>
    </row>
    <row r="2275" spans="1:5" x14ac:dyDescent="0.25">
      <c r="A2275" s="46">
        <v>2019</v>
      </c>
      <c r="B2275" s="46">
        <v>11</v>
      </c>
      <c r="C2275" s="48" t="s">
        <v>67</v>
      </c>
      <c r="D2275" s="40">
        <v>189290</v>
      </c>
      <c r="E2275" s="46" t="s">
        <v>35</v>
      </c>
    </row>
    <row r="2276" spans="1:5" x14ac:dyDescent="0.25">
      <c r="A2276" s="46">
        <v>2019</v>
      </c>
      <c r="B2276" s="46">
        <v>11</v>
      </c>
      <c r="C2276" s="48" t="s">
        <v>67</v>
      </c>
      <c r="D2276" s="40">
        <v>82239</v>
      </c>
      <c r="E2276" s="46" t="s">
        <v>34</v>
      </c>
    </row>
    <row r="2277" spans="1:5" x14ac:dyDescent="0.25">
      <c r="A2277" s="46">
        <v>2019</v>
      </c>
      <c r="B2277" s="46">
        <v>11</v>
      </c>
      <c r="C2277" s="48" t="s">
        <v>67</v>
      </c>
      <c r="D2277" s="40">
        <v>271529</v>
      </c>
      <c r="E2277" s="46" t="s">
        <v>18</v>
      </c>
    </row>
    <row r="2278" spans="1:5" x14ac:dyDescent="0.25">
      <c r="A2278" s="46">
        <v>2019</v>
      </c>
      <c r="B2278" s="46">
        <v>12</v>
      </c>
      <c r="C2278" s="48" t="s">
        <v>67</v>
      </c>
      <c r="D2278" s="40">
        <v>198930</v>
      </c>
      <c r="E2278" s="46" t="s">
        <v>35</v>
      </c>
    </row>
    <row r="2279" spans="1:5" x14ac:dyDescent="0.25">
      <c r="A2279" s="46">
        <v>2019</v>
      </c>
      <c r="B2279" s="46">
        <v>12</v>
      </c>
      <c r="C2279" s="48" t="s">
        <v>67</v>
      </c>
      <c r="D2279" s="40">
        <v>75776</v>
      </c>
      <c r="E2279" s="46" t="s">
        <v>34</v>
      </c>
    </row>
    <row r="2280" spans="1:5" x14ac:dyDescent="0.25">
      <c r="A2280" s="46">
        <v>2019</v>
      </c>
      <c r="B2280" s="46">
        <v>12</v>
      </c>
      <c r="C2280" s="48" t="s">
        <v>67</v>
      </c>
      <c r="D2280" s="40">
        <v>274706</v>
      </c>
      <c r="E2280" s="46" t="s">
        <v>18</v>
      </c>
    </row>
    <row r="2281" spans="1:5" x14ac:dyDescent="0.25">
      <c r="A2281" s="46">
        <v>2019</v>
      </c>
      <c r="B2281" s="46">
        <v>11</v>
      </c>
      <c r="C2281" s="48" t="s">
        <v>68</v>
      </c>
      <c r="D2281" s="40">
        <v>23685</v>
      </c>
      <c r="E2281" s="46" t="s">
        <v>35</v>
      </c>
    </row>
    <row r="2282" spans="1:5" x14ac:dyDescent="0.25">
      <c r="A2282" s="46">
        <v>2019</v>
      </c>
      <c r="B2282" s="46">
        <v>11</v>
      </c>
      <c r="C2282" s="48" t="s">
        <v>68</v>
      </c>
      <c r="D2282" s="40">
        <v>46892</v>
      </c>
      <c r="E2282" s="46" t="s">
        <v>34</v>
      </c>
    </row>
    <row r="2283" spans="1:5" x14ac:dyDescent="0.25">
      <c r="A2283" s="46">
        <v>2019</v>
      </c>
      <c r="B2283" s="46">
        <v>11</v>
      </c>
      <c r="C2283" s="48" t="s">
        <v>68</v>
      </c>
      <c r="D2283" s="40">
        <v>70557</v>
      </c>
      <c r="E2283" s="46" t="s">
        <v>18</v>
      </c>
    </row>
    <row r="2284" spans="1:5" x14ac:dyDescent="0.25">
      <c r="A2284" s="46">
        <v>2019</v>
      </c>
      <c r="B2284" s="46">
        <v>12</v>
      </c>
      <c r="C2284" s="48" t="s">
        <v>68</v>
      </c>
      <c r="D2284" s="40">
        <v>28324</v>
      </c>
      <c r="E2284" s="46" t="s">
        <v>35</v>
      </c>
    </row>
    <row r="2285" spans="1:5" x14ac:dyDescent="0.25">
      <c r="A2285" s="46">
        <v>2019</v>
      </c>
      <c r="B2285" s="46">
        <v>12</v>
      </c>
      <c r="C2285" s="48" t="s">
        <v>68</v>
      </c>
      <c r="D2285" s="40">
        <v>42793</v>
      </c>
      <c r="E2285" s="46" t="s">
        <v>34</v>
      </c>
    </row>
    <row r="2286" spans="1:5" x14ac:dyDescent="0.25">
      <c r="A2286" s="46">
        <v>2019</v>
      </c>
      <c r="B2286" s="46">
        <v>12</v>
      </c>
      <c r="C2286" s="48" t="s">
        <v>68</v>
      </c>
      <c r="D2286" s="40">
        <v>71117</v>
      </c>
      <c r="E2286" s="46" t="s">
        <v>18</v>
      </c>
    </row>
    <row r="2287" spans="1:5" x14ac:dyDescent="0.25">
      <c r="A2287" s="46">
        <v>2019</v>
      </c>
      <c r="B2287" s="46">
        <v>12</v>
      </c>
      <c r="C2287" s="48" t="s">
        <v>84</v>
      </c>
      <c r="D2287" s="40">
        <v>8992</v>
      </c>
      <c r="E2287" s="46" t="s">
        <v>18</v>
      </c>
    </row>
    <row r="2288" spans="1:5" x14ac:dyDescent="0.25">
      <c r="A2288" s="46">
        <v>2019</v>
      </c>
      <c r="B2288" s="46">
        <v>12</v>
      </c>
      <c r="C2288" s="48" t="s">
        <v>84</v>
      </c>
      <c r="D2288" s="40">
        <v>6369</v>
      </c>
      <c r="E2288" s="46" t="s">
        <v>35</v>
      </c>
    </row>
    <row r="2289" spans="1:5" x14ac:dyDescent="0.25">
      <c r="A2289" s="46">
        <v>2019</v>
      </c>
      <c r="B2289" s="46">
        <v>12</v>
      </c>
      <c r="C2289" s="48" t="s">
        <v>84</v>
      </c>
      <c r="D2289" s="40">
        <v>2623</v>
      </c>
      <c r="E2289" s="46" t="s">
        <v>34</v>
      </c>
    </row>
    <row r="2290" spans="1:5" x14ac:dyDescent="0.25">
      <c r="A2290" s="85">
        <v>2019</v>
      </c>
      <c r="B2290" s="85">
        <v>12</v>
      </c>
      <c r="C2290" s="86" t="s">
        <v>13</v>
      </c>
      <c r="D2290" s="87">
        <v>11933</v>
      </c>
      <c r="E2290" s="85" t="s">
        <v>35</v>
      </c>
    </row>
    <row r="2291" spans="1:5" x14ac:dyDescent="0.25">
      <c r="A2291" s="85">
        <v>2019</v>
      </c>
      <c r="B2291" s="85">
        <v>12</v>
      </c>
      <c r="C2291" s="86" t="s">
        <v>13</v>
      </c>
      <c r="D2291" s="87">
        <v>1</v>
      </c>
      <c r="E2291" s="85" t="s">
        <v>34</v>
      </c>
    </row>
    <row r="2292" spans="1:5" x14ac:dyDescent="0.25">
      <c r="A2292" s="85">
        <v>2019</v>
      </c>
      <c r="B2292" s="85">
        <v>12</v>
      </c>
      <c r="C2292" s="86" t="s">
        <v>13</v>
      </c>
      <c r="D2292" s="87">
        <v>11934</v>
      </c>
      <c r="E2292" s="85" t="s">
        <v>18</v>
      </c>
    </row>
  </sheetData>
  <sheetProtection algorithmName="SHA-512" hashValue="R0fAdifM1fApzlYFFcAfb/6do1j9RuYegks51NaE1/FFazAHRK+27YYW/AsoMfK/UFXfqMbmYp+KiyP4lrAaOg==" saltValue="xou6tkNcLvuybpSvRPKqNA==" spinCount="100000" sheet="1" selectLockedCells="1" selectUnlockedCells="1"/>
  <pageMargins left="0.511811024" right="0.511811024" top="0.78740157499999996" bottom="0.78740157499999996" header="0.31496062000000002" footer="0.31496062000000002"/>
  <pageSetup paperSize="9" orientation="portrait" r:id="rId1"/>
  <legacy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D9"/>
  <sheetViews>
    <sheetView workbookViewId="0">
      <selection activeCell="Y10" sqref="Y10"/>
    </sheetView>
  </sheetViews>
  <sheetFormatPr defaultRowHeight="15" x14ac:dyDescent="0.25"/>
  <cols>
    <col min="2" max="2" width="10.7109375" bestFit="1" customWidth="1"/>
    <col min="3" max="3" width="93.42578125" bestFit="1" customWidth="1"/>
  </cols>
  <sheetData>
    <row r="4" spans="2:4" x14ac:dyDescent="0.25">
      <c r="B4" s="82">
        <v>43481</v>
      </c>
      <c r="C4" t="s">
        <v>90</v>
      </c>
    </row>
    <row r="5" spans="2:4" x14ac:dyDescent="0.25">
      <c r="B5" t="s">
        <v>89</v>
      </c>
      <c r="C5" t="s">
        <v>93</v>
      </c>
    </row>
    <row r="6" spans="2:4" x14ac:dyDescent="0.25">
      <c r="B6" t="s">
        <v>92</v>
      </c>
      <c r="C6" t="s">
        <v>91</v>
      </c>
    </row>
    <row r="7" spans="2:4" x14ac:dyDescent="0.25">
      <c r="B7" t="s">
        <v>94</v>
      </c>
      <c r="C7" t="s">
        <v>95</v>
      </c>
    </row>
    <row r="8" spans="2:4" x14ac:dyDescent="0.25">
      <c r="B8" t="s">
        <v>96</v>
      </c>
      <c r="C8" t="s">
        <v>98</v>
      </c>
      <c r="D8" s="56" t="s">
        <v>97</v>
      </c>
    </row>
    <row r="9" spans="2:4" x14ac:dyDescent="0.25">
      <c r="B9" t="s">
        <v>100</v>
      </c>
      <c r="C9" t="s">
        <v>101</v>
      </c>
      <c r="D9" s="56" t="s">
        <v>97</v>
      </c>
    </row>
  </sheetData>
  <sheetProtection algorithmName="SHA-512" hashValue="4SyCUaygwYIOzEf7Qwa/sAw+oZrd+gNMQJs8RcKtRMae94PhgbmDdMzGCk02bI6gAr8NthZUlzZVlPniEwq6PQ==" saltValue="exjJr6mmSv9hQt/RuT2yyg==" spinCount="100000" sheet="1" objects="1" scenarios="1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10"/>
  <sheetViews>
    <sheetView workbookViewId="0">
      <selection activeCell="Y10" sqref="Y10"/>
    </sheetView>
  </sheetViews>
  <sheetFormatPr defaultRowHeight="15" x14ac:dyDescent="0.25"/>
  <cols>
    <col min="1" max="1" width="9.140625" style="57"/>
    <col min="2" max="2" width="34.7109375" style="21" bestFit="1" customWidth="1"/>
    <col min="3" max="3" width="14.28515625" style="21" bestFit="1" customWidth="1"/>
    <col min="4" max="4" width="19.42578125" style="57" bestFit="1" customWidth="1"/>
    <col min="5" max="5" width="9.140625" style="57"/>
    <col min="6" max="6" width="44.5703125" style="57" bestFit="1" customWidth="1"/>
    <col min="7" max="7" width="14.28515625" style="57" bestFit="1" customWidth="1"/>
    <col min="8" max="16384" width="9.140625" style="57"/>
  </cols>
  <sheetData>
    <row r="3" spans="2:3" x14ac:dyDescent="0.25">
      <c r="B3" s="21" t="s">
        <v>59</v>
      </c>
    </row>
    <row r="4" spans="2:3" x14ac:dyDescent="0.25">
      <c r="B4" s="21" t="s">
        <v>60</v>
      </c>
    </row>
    <row r="5" spans="2:3" x14ac:dyDescent="0.25">
      <c r="B5" s="57"/>
    </row>
    <row r="6" spans="2:3" x14ac:dyDescent="0.25">
      <c r="B6" s="21" t="s">
        <v>62</v>
      </c>
    </row>
    <row r="7" spans="2:3" x14ac:dyDescent="0.25">
      <c r="B7" s="21" t="s">
        <v>63</v>
      </c>
    </row>
    <row r="9" spans="2:3" x14ac:dyDescent="0.25">
      <c r="B9" s="65" t="s">
        <v>13</v>
      </c>
    </row>
    <row r="10" spans="2:3" x14ac:dyDescent="0.25">
      <c r="B10" s="66" t="s">
        <v>17</v>
      </c>
      <c r="C10" s="66">
        <v>2019</v>
      </c>
    </row>
    <row r="11" spans="2:3" x14ac:dyDescent="0.25">
      <c r="B11" s="66" t="s">
        <v>42</v>
      </c>
      <c r="C11" s="67" t="s">
        <v>61</v>
      </c>
    </row>
    <row r="12" spans="2:3" x14ac:dyDescent="0.25">
      <c r="B12" s="66" t="s">
        <v>46</v>
      </c>
      <c r="C12" s="66" t="s">
        <v>47</v>
      </c>
    </row>
    <row r="13" spans="2:3" x14ac:dyDescent="0.25">
      <c r="B13" s="66" t="s">
        <v>48</v>
      </c>
      <c r="C13" s="66" t="s">
        <v>47</v>
      </c>
    </row>
    <row r="14" spans="2:3" x14ac:dyDescent="0.25">
      <c r="B14" s="66" t="s">
        <v>49</v>
      </c>
      <c r="C14" s="66" t="s">
        <v>47</v>
      </c>
    </row>
    <row r="15" spans="2:3" x14ac:dyDescent="0.25">
      <c r="B15" s="66" t="s">
        <v>50</v>
      </c>
      <c r="C15" s="66" t="s">
        <v>47</v>
      </c>
    </row>
    <row r="16" spans="2:3" x14ac:dyDescent="0.25">
      <c r="B16" s="66" t="s">
        <v>51</v>
      </c>
      <c r="C16" s="66" t="s">
        <v>52</v>
      </c>
    </row>
    <row r="17" spans="2:3" x14ac:dyDescent="0.25">
      <c r="B17" s="66" t="s">
        <v>53</v>
      </c>
      <c r="C17" s="66" t="s">
        <v>47</v>
      </c>
    </row>
    <row r="20" spans="2:3" x14ac:dyDescent="0.25">
      <c r="B20" s="65" t="s">
        <v>37</v>
      </c>
    </row>
    <row r="21" spans="2:3" x14ac:dyDescent="0.25">
      <c r="B21" s="70" t="s">
        <v>55</v>
      </c>
    </row>
    <row r="22" spans="2:3" x14ac:dyDescent="0.25">
      <c r="B22" s="66" t="s">
        <v>17</v>
      </c>
      <c r="C22" s="66">
        <v>2019</v>
      </c>
    </row>
    <row r="23" spans="2:3" x14ac:dyDescent="0.25">
      <c r="B23" s="66" t="s">
        <v>39</v>
      </c>
      <c r="C23" s="66" t="s">
        <v>40</v>
      </c>
    </row>
    <row r="24" spans="2:3" x14ac:dyDescent="0.25">
      <c r="B24" s="66" t="s">
        <v>41</v>
      </c>
      <c r="C24" s="66" t="s">
        <v>40</v>
      </c>
    </row>
    <row r="25" spans="2:3" x14ac:dyDescent="0.25">
      <c r="B25" s="66" t="s">
        <v>42</v>
      </c>
      <c r="C25" s="66" t="s">
        <v>43</v>
      </c>
    </row>
    <row r="26" spans="2:3" x14ac:dyDescent="0.25">
      <c r="B26" s="66" t="s">
        <v>44</v>
      </c>
      <c r="C26" s="67" t="s">
        <v>45</v>
      </c>
    </row>
    <row r="27" spans="2:3" x14ac:dyDescent="0.25">
      <c r="B27" s="66" t="s">
        <v>46</v>
      </c>
      <c r="C27" s="66" t="s">
        <v>47</v>
      </c>
    </row>
    <row r="28" spans="2:3" x14ac:dyDescent="0.25">
      <c r="B28" s="66" t="s">
        <v>48</v>
      </c>
      <c r="C28" s="66" t="s">
        <v>47</v>
      </c>
    </row>
    <row r="29" spans="2:3" x14ac:dyDescent="0.25">
      <c r="B29" s="66" t="s">
        <v>49</v>
      </c>
      <c r="C29" s="66" t="s">
        <v>47</v>
      </c>
    </row>
    <row r="30" spans="2:3" x14ac:dyDescent="0.25">
      <c r="B30" s="66" t="s">
        <v>50</v>
      </c>
      <c r="C30" s="66" t="s">
        <v>47</v>
      </c>
    </row>
    <row r="31" spans="2:3" x14ac:dyDescent="0.25">
      <c r="B31" s="66" t="s">
        <v>51</v>
      </c>
      <c r="C31" s="66" t="s">
        <v>52</v>
      </c>
    </row>
    <row r="32" spans="2:3" x14ac:dyDescent="0.25">
      <c r="B32" s="66" t="s">
        <v>53</v>
      </c>
      <c r="C32" s="66" t="s">
        <v>54</v>
      </c>
    </row>
    <row r="35" spans="2:4" x14ac:dyDescent="0.25">
      <c r="B35" s="70" t="s">
        <v>4</v>
      </c>
    </row>
    <row r="36" spans="2:4" x14ac:dyDescent="0.25">
      <c r="B36" s="68" t="s">
        <v>17</v>
      </c>
      <c r="C36" s="69">
        <v>2018</v>
      </c>
    </row>
    <row r="37" spans="2:4" x14ac:dyDescent="0.25">
      <c r="B37" s="68" t="s">
        <v>39</v>
      </c>
      <c r="C37" s="66" t="s">
        <v>40</v>
      </c>
    </row>
    <row r="38" spans="2:4" x14ac:dyDescent="0.25">
      <c r="B38" s="68" t="s">
        <v>41</v>
      </c>
      <c r="C38" s="66" t="s">
        <v>40</v>
      </c>
    </row>
    <row r="39" spans="2:4" x14ac:dyDescent="0.25">
      <c r="B39" s="68" t="s">
        <v>42</v>
      </c>
      <c r="C39" s="66" t="s">
        <v>43</v>
      </c>
      <c r="D39" s="58"/>
    </row>
    <row r="40" spans="2:4" x14ac:dyDescent="0.25">
      <c r="B40" s="68" t="s">
        <v>44</v>
      </c>
      <c r="C40" s="67" t="s">
        <v>56</v>
      </c>
    </row>
    <row r="41" spans="2:4" x14ac:dyDescent="0.25">
      <c r="B41" s="68" t="s">
        <v>46</v>
      </c>
      <c r="C41" s="66" t="s">
        <v>47</v>
      </c>
    </row>
    <row r="42" spans="2:4" x14ac:dyDescent="0.25">
      <c r="B42" s="68" t="s">
        <v>48</v>
      </c>
      <c r="C42" s="66" t="s">
        <v>47</v>
      </c>
    </row>
    <row r="43" spans="2:4" x14ac:dyDescent="0.25">
      <c r="B43" s="68" t="s">
        <v>49</v>
      </c>
      <c r="C43" s="66" t="s">
        <v>47</v>
      </c>
    </row>
    <row r="44" spans="2:4" x14ac:dyDescent="0.25">
      <c r="B44" s="68" t="s">
        <v>50</v>
      </c>
      <c r="C44" s="66" t="s">
        <v>47</v>
      </c>
    </row>
    <row r="45" spans="2:4" x14ac:dyDescent="0.25">
      <c r="B45" s="68" t="s">
        <v>51</v>
      </c>
      <c r="C45" s="66" t="s">
        <v>52</v>
      </c>
    </row>
    <row r="46" spans="2:4" x14ac:dyDescent="0.25">
      <c r="B46" s="68" t="s">
        <v>53</v>
      </c>
      <c r="C46" s="66" t="s">
        <v>54</v>
      </c>
    </row>
    <row r="48" spans="2:4" x14ac:dyDescent="0.25">
      <c r="B48" s="70"/>
    </row>
    <row r="49" spans="2:3" x14ac:dyDescent="0.25">
      <c r="B49" s="70" t="s">
        <v>64</v>
      </c>
    </row>
    <row r="50" spans="2:3" x14ac:dyDescent="0.25">
      <c r="B50" s="66" t="s">
        <v>17</v>
      </c>
      <c r="C50" s="69">
        <v>2018</v>
      </c>
    </row>
    <row r="51" spans="2:3" x14ac:dyDescent="0.25">
      <c r="B51" s="66" t="s">
        <v>39</v>
      </c>
      <c r="C51" s="66" t="s">
        <v>40</v>
      </c>
    </row>
    <row r="52" spans="2:3" x14ac:dyDescent="0.25">
      <c r="B52" s="66" t="s">
        <v>41</v>
      </c>
      <c r="C52" s="67" t="s">
        <v>65</v>
      </c>
    </row>
    <row r="53" spans="2:3" x14ac:dyDescent="0.25">
      <c r="B53" s="66" t="s">
        <v>42</v>
      </c>
      <c r="C53" s="66" t="s">
        <v>43</v>
      </c>
    </row>
    <row r="54" spans="2:3" x14ac:dyDescent="0.25">
      <c r="B54" s="66" t="s">
        <v>44</v>
      </c>
      <c r="C54" s="66" t="s">
        <v>47</v>
      </c>
    </row>
    <row r="55" spans="2:3" x14ac:dyDescent="0.25">
      <c r="B55" s="66" t="s">
        <v>46</v>
      </c>
      <c r="C55" s="66" t="s">
        <v>47</v>
      </c>
    </row>
    <row r="56" spans="2:3" x14ac:dyDescent="0.25">
      <c r="B56" s="66" t="s">
        <v>48</v>
      </c>
      <c r="C56" s="66" t="s">
        <v>47</v>
      </c>
    </row>
    <row r="57" spans="2:3" x14ac:dyDescent="0.25">
      <c r="B57" s="66" t="s">
        <v>49</v>
      </c>
      <c r="C57" s="66" t="s">
        <v>47</v>
      </c>
    </row>
    <row r="58" spans="2:3" x14ac:dyDescent="0.25">
      <c r="B58" s="66" t="s">
        <v>50</v>
      </c>
      <c r="C58" s="66" t="s">
        <v>47</v>
      </c>
    </row>
    <row r="59" spans="2:3" x14ac:dyDescent="0.25">
      <c r="B59" s="66" t="s">
        <v>51</v>
      </c>
      <c r="C59" s="66" t="s">
        <v>52</v>
      </c>
    </row>
    <row r="60" spans="2:3" x14ac:dyDescent="0.25">
      <c r="B60" s="66" t="s">
        <v>53</v>
      </c>
      <c r="C60" s="66" t="s">
        <v>47</v>
      </c>
    </row>
    <row r="62" spans="2:3" x14ac:dyDescent="0.25">
      <c r="B62" s="57"/>
    </row>
    <row r="63" spans="2:3" x14ac:dyDescent="0.25">
      <c r="B63" s="65" t="s">
        <v>85</v>
      </c>
    </row>
    <row r="64" spans="2:3" x14ac:dyDescent="0.25">
      <c r="B64" s="70" t="s">
        <v>16</v>
      </c>
    </row>
    <row r="65" spans="2:4" x14ac:dyDescent="0.25">
      <c r="B65" s="66" t="s">
        <v>53</v>
      </c>
      <c r="C65" s="66" t="s">
        <v>47</v>
      </c>
    </row>
    <row r="66" spans="2:4" x14ac:dyDescent="0.25">
      <c r="B66" s="66" t="s">
        <v>69</v>
      </c>
      <c r="C66" s="67" t="s">
        <v>70</v>
      </c>
      <c r="D66" s="57" t="s">
        <v>75</v>
      </c>
    </row>
    <row r="67" spans="2:4" x14ac:dyDescent="0.25">
      <c r="B67" s="66" t="s">
        <v>46</v>
      </c>
      <c r="C67" s="66" t="s">
        <v>47</v>
      </c>
    </row>
    <row r="68" spans="2:4" x14ac:dyDescent="0.25">
      <c r="B68" s="66" t="s">
        <v>71</v>
      </c>
      <c r="C68" s="66" t="s">
        <v>47</v>
      </c>
    </row>
    <row r="69" spans="2:4" x14ac:dyDescent="0.25">
      <c r="B69" s="66" t="s">
        <v>51</v>
      </c>
      <c r="C69" s="66" t="s">
        <v>72</v>
      </c>
      <c r="D69" s="57" t="s">
        <v>74</v>
      </c>
    </row>
    <row r="70" spans="2:4" x14ac:dyDescent="0.25">
      <c r="B70" s="66" t="s">
        <v>73</v>
      </c>
      <c r="C70" s="66" t="s">
        <v>47</v>
      </c>
    </row>
    <row r="71" spans="2:4" x14ac:dyDescent="0.25">
      <c r="B71" s="66" t="s">
        <v>48</v>
      </c>
      <c r="C71" s="66" t="s">
        <v>47</v>
      </c>
    </row>
    <row r="72" spans="2:4" x14ac:dyDescent="0.25">
      <c r="B72" s="66" t="s">
        <v>49</v>
      </c>
      <c r="C72" s="66" t="s">
        <v>47</v>
      </c>
    </row>
    <row r="73" spans="2:4" x14ac:dyDescent="0.25">
      <c r="B73" s="66" t="s">
        <v>50</v>
      </c>
      <c r="C73" s="66" t="s">
        <v>47</v>
      </c>
    </row>
    <row r="75" spans="2:4" x14ac:dyDescent="0.25">
      <c r="B75" s="70" t="s">
        <v>76</v>
      </c>
    </row>
    <row r="76" spans="2:4" x14ac:dyDescent="0.25">
      <c r="B76" s="66" t="s">
        <v>53</v>
      </c>
      <c r="C76" s="66" t="s">
        <v>47</v>
      </c>
    </row>
    <row r="77" spans="2:4" x14ac:dyDescent="0.25">
      <c r="B77" s="66" t="s">
        <v>69</v>
      </c>
      <c r="C77" s="67" t="s">
        <v>76</v>
      </c>
    </row>
    <row r="78" spans="2:4" x14ac:dyDescent="0.25">
      <c r="B78" s="66" t="s">
        <v>46</v>
      </c>
      <c r="C78" s="66" t="s">
        <v>47</v>
      </c>
    </row>
    <row r="79" spans="2:4" x14ac:dyDescent="0.25">
      <c r="B79" s="66" t="s">
        <v>71</v>
      </c>
      <c r="C79" s="66" t="s">
        <v>47</v>
      </c>
    </row>
    <row r="80" spans="2:4" x14ac:dyDescent="0.25">
      <c r="B80" s="66" t="s">
        <v>51</v>
      </c>
      <c r="C80" s="66" t="s">
        <v>72</v>
      </c>
      <c r="D80" s="57" t="s">
        <v>74</v>
      </c>
    </row>
    <row r="81" spans="2:4" x14ac:dyDescent="0.25">
      <c r="B81" s="66" t="s">
        <v>73</v>
      </c>
      <c r="C81" s="66" t="s">
        <v>47</v>
      </c>
    </row>
    <row r="82" spans="2:4" x14ac:dyDescent="0.25">
      <c r="B82" s="66" t="s">
        <v>48</v>
      </c>
      <c r="C82" s="66" t="s">
        <v>47</v>
      </c>
    </row>
    <row r="83" spans="2:4" x14ac:dyDescent="0.25">
      <c r="B83" s="66" t="s">
        <v>49</v>
      </c>
      <c r="C83" s="66" t="s">
        <v>47</v>
      </c>
    </row>
    <row r="84" spans="2:4" x14ac:dyDescent="0.25">
      <c r="B84" s="66" t="s">
        <v>50</v>
      </c>
      <c r="C84" s="66" t="s">
        <v>47</v>
      </c>
    </row>
    <row r="86" spans="2:4" x14ac:dyDescent="0.25">
      <c r="B86" s="21" t="s">
        <v>77</v>
      </c>
    </row>
    <row r="88" spans="2:4" x14ac:dyDescent="0.25">
      <c r="B88" s="70" t="s">
        <v>57</v>
      </c>
    </row>
    <row r="89" spans="2:4" x14ac:dyDescent="0.25">
      <c r="B89" s="66" t="s">
        <v>53</v>
      </c>
      <c r="C89" s="66" t="s">
        <v>47</v>
      </c>
    </row>
    <row r="90" spans="2:4" x14ac:dyDescent="0.25">
      <c r="B90" s="66" t="s">
        <v>69</v>
      </c>
      <c r="C90" s="67" t="s">
        <v>70</v>
      </c>
    </row>
    <row r="91" spans="2:4" x14ac:dyDescent="0.25">
      <c r="B91" s="66" t="s">
        <v>46</v>
      </c>
      <c r="C91" s="66" t="s">
        <v>47</v>
      </c>
    </row>
    <row r="92" spans="2:4" x14ac:dyDescent="0.25">
      <c r="B92" s="66" t="s">
        <v>71</v>
      </c>
      <c r="C92" s="66" t="s">
        <v>47</v>
      </c>
    </row>
    <row r="93" spans="2:4" x14ac:dyDescent="0.25">
      <c r="B93" s="66" t="s">
        <v>51</v>
      </c>
      <c r="C93" s="66" t="s">
        <v>72</v>
      </c>
      <c r="D93" s="57" t="s">
        <v>78</v>
      </c>
    </row>
    <row r="94" spans="2:4" x14ac:dyDescent="0.25">
      <c r="B94" s="66" t="s">
        <v>73</v>
      </c>
      <c r="C94" s="66" t="s">
        <v>47</v>
      </c>
    </row>
    <row r="95" spans="2:4" x14ac:dyDescent="0.25">
      <c r="B95" s="66" t="s">
        <v>48</v>
      </c>
      <c r="C95" s="66" t="s">
        <v>47</v>
      </c>
    </row>
    <row r="96" spans="2:4" x14ac:dyDescent="0.25">
      <c r="B96" s="66" t="s">
        <v>49</v>
      </c>
      <c r="C96" s="66" t="s">
        <v>47</v>
      </c>
    </row>
    <row r="97" spans="2:4" x14ac:dyDescent="0.25">
      <c r="B97" s="66" t="s">
        <v>50</v>
      </c>
      <c r="C97" s="66" t="s">
        <v>47</v>
      </c>
    </row>
    <row r="99" spans="2:4" x14ac:dyDescent="0.25">
      <c r="B99" s="70" t="s">
        <v>80</v>
      </c>
    </row>
    <row r="100" spans="2:4" x14ac:dyDescent="0.25">
      <c r="B100" s="66" t="s">
        <v>53</v>
      </c>
      <c r="C100" s="66" t="s">
        <v>47</v>
      </c>
    </row>
    <row r="101" spans="2:4" x14ac:dyDescent="0.25">
      <c r="B101" s="66" t="s">
        <v>69</v>
      </c>
      <c r="C101" s="67" t="s">
        <v>76</v>
      </c>
    </row>
    <row r="102" spans="2:4" x14ac:dyDescent="0.25">
      <c r="B102" s="66" t="s">
        <v>46</v>
      </c>
      <c r="C102" s="66" t="s">
        <v>47</v>
      </c>
    </row>
    <row r="103" spans="2:4" x14ac:dyDescent="0.25">
      <c r="B103" s="66" t="s">
        <v>71</v>
      </c>
      <c r="C103" s="66" t="s">
        <v>47</v>
      </c>
    </row>
    <row r="104" spans="2:4" x14ac:dyDescent="0.25">
      <c r="B104" s="66" t="s">
        <v>51</v>
      </c>
      <c r="C104" s="66" t="s">
        <v>72</v>
      </c>
      <c r="D104" s="57" t="s">
        <v>79</v>
      </c>
    </row>
    <row r="105" spans="2:4" x14ac:dyDescent="0.25">
      <c r="B105" s="66" t="s">
        <v>73</v>
      </c>
      <c r="C105" s="66" t="s">
        <v>47</v>
      </c>
    </row>
    <row r="106" spans="2:4" x14ac:dyDescent="0.25">
      <c r="B106" s="66" t="s">
        <v>48</v>
      </c>
      <c r="C106" s="66" t="s">
        <v>47</v>
      </c>
    </row>
    <row r="107" spans="2:4" x14ac:dyDescent="0.25">
      <c r="B107" s="66" t="s">
        <v>49</v>
      </c>
      <c r="C107" s="66" t="s">
        <v>47</v>
      </c>
    </row>
    <row r="108" spans="2:4" x14ac:dyDescent="0.25">
      <c r="B108" s="66" t="s">
        <v>50</v>
      </c>
      <c r="C108" s="66" t="s">
        <v>47</v>
      </c>
    </row>
    <row r="110" spans="2:4" x14ac:dyDescent="0.25">
      <c r="B110" s="21" t="s">
        <v>81</v>
      </c>
    </row>
  </sheetData>
  <sheetProtection algorithmName="SHA-512" hashValue="7mDnaLZBEi2gtj7iN6wByjE0gaimymM7K5hsF9YTKCQAhWp+kdAlb9ufxvLiGMKMF5m4RnOOSug6Pt/TXMs0qg==" saltValue="MCJI7feLyJNXR03c9vw0FA==" spinCount="100000" sheet="1" objects="1" scenarios="1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11</vt:i4>
      </vt:variant>
    </vt:vector>
  </HeadingPairs>
  <TitlesOfParts>
    <vt:vector size="17" baseType="lpstr">
      <vt:lpstr>Gráfico Movimentação</vt:lpstr>
      <vt:lpstr>Auxiliar</vt:lpstr>
      <vt:lpstr>Dados</vt:lpstr>
      <vt:lpstr>Dados com 2019</vt:lpstr>
      <vt:lpstr>Notas</vt:lpstr>
      <vt:lpstr>Parâmetro</vt:lpstr>
      <vt:lpstr>Ano</vt:lpstr>
      <vt:lpstr>'Gráfico Movimentação'!Area_de_impressao</vt:lpstr>
      <vt:lpstr>Lista_tipo</vt:lpstr>
      <vt:lpstr>ListaMeses</vt:lpstr>
      <vt:lpstr>ListaParâmetros</vt:lpstr>
      <vt:lpstr>Parâmetro</vt:lpstr>
      <vt:lpstr>Sobr</vt:lpstr>
      <vt:lpstr>T_Ajus</vt:lpstr>
      <vt:lpstr>T_Geral</vt:lpstr>
      <vt:lpstr>TipoProc</vt:lpstr>
      <vt:lpstr>Vazio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2019-06-27T19:40:10Z</cp:lastPrinted>
  <dcterms:created xsi:type="dcterms:W3CDTF">2015-02-20T18:02:48Z</dcterms:created>
  <dcterms:modified xsi:type="dcterms:W3CDTF">2020-03-23T18:38:26Z</dcterms:modified>
</cp:coreProperties>
</file>