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0" yWindow="-240" windowWidth="20730" windowHeight="11040" tabRatio="722" firstSheet="1" activeTab="6"/>
  </bookViews>
  <sheets>
    <sheet name="ANEXO I - TAB 1" sheetId="1" r:id="rId1"/>
    <sheet name="ANEXO I - TAB 2" sheetId="2" r:id="rId2"/>
    <sheet name="ANEXO I - TAB 3" sheetId="3" state="hidden" r:id="rId3"/>
    <sheet name="ANEXO II - TAB 1" sheetId="4" r:id="rId4"/>
    <sheet name="ANEXO II - TAB 2" sheetId="5" r:id="rId5"/>
    <sheet name="ANEXO II - TAB 3" sheetId="6" state="hidden" r:id="rId6"/>
    <sheet name="ANEXO III - TAB 1" sheetId="7" r:id="rId7"/>
    <sheet name="ANEXO IV - TAB 1" sheetId="8" r:id="rId8"/>
    <sheet name="ANEXO V - TAB 1" sheetId="9" r:id="rId9"/>
    <sheet name="ANEXO VI - TAB 1" sheetId="10" r:id="rId10"/>
    <sheet name="ANEXO VI - TAB 2" sheetId="11" state="hidden" r:id="rId11"/>
  </sheets>
  <definedNames>
    <definedName name="_xlnm.Print_Titles" localSheetId="5">'ANEXO II - TAB 3'!$7:$9</definedName>
  </definedNames>
  <calcPr calcId="145621"/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F51" i="1" s="1"/>
  <c r="D39" i="7"/>
  <c r="F39" i="7"/>
  <c r="C39" i="7"/>
  <c r="B39" i="7"/>
  <c r="G11" i="2"/>
  <c r="G9" i="2"/>
  <c r="G10" i="2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13" i="4"/>
  <c r="O14" i="4"/>
  <c r="O15" i="4"/>
  <c r="O16" i="4"/>
  <c r="O17" i="4"/>
  <c r="O18" i="4"/>
  <c r="O19" i="4"/>
  <c r="O20" i="4"/>
  <c r="O21" i="4"/>
  <c r="O22" i="4"/>
  <c r="O23" i="4"/>
  <c r="O24" i="4"/>
  <c r="O25" i="4"/>
  <c r="O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13" i="4"/>
  <c r="Q14" i="4"/>
  <c r="S14" i="4" s="1"/>
  <c r="Q15" i="4"/>
  <c r="S15" i="4" s="1"/>
  <c r="Q16" i="4"/>
  <c r="S16" i="4" s="1"/>
  <c r="Q17" i="4"/>
  <c r="S17" i="4" s="1"/>
  <c r="Q18" i="4"/>
  <c r="S18" i="4" s="1"/>
  <c r="Q19" i="4"/>
  <c r="S19" i="4" s="1"/>
  <c r="Q20" i="4"/>
  <c r="S20" i="4" s="1"/>
  <c r="Q21" i="4"/>
  <c r="S21" i="4" s="1"/>
  <c r="Q22" i="4"/>
  <c r="S22" i="4" s="1"/>
  <c r="Q23" i="4"/>
  <c r="S23" i="4" s="1"/>
  <c r="Q24" i="4"/>
  <c r="S24" i="4" s="1"/>
  <c r="Q25" i="4"/>
  <c r="S25" i="4" s="1"/>
  <c r="Q26" i="4"/>
  <c r="S26" i="4" s="1"/>
  <c r="Q27" i="4"/>
  <c r="S27" i="4" s="1"/>
  <c r="Q28" i="4"/>
  <c r="S28" i="4" s="1"/>
  <c r="Q29" i="4"/>
  <c r="S29" i="4" s="1"/>
  <c r="Q30" i="4"/>
  <c r="S30" i="4" s="1"/>
  <c r="Q31" i="4"/>
  <c r="S31" i="4" s="1"/>
  <c r="Q32" i="4"/>
  <c r="S32" i="4" s="1"/>
  <c r="Q33" i="4"/>
  <c r="S33" i="4" s="1"/>
  <c r="Q34" i="4"/>
  <c r="S34" i="4" s="1"/>
  <c r="Q35" i="4"/>
  <c r="S35" i="4" s="1"/>
  <c r="Q36" i="4"/>
  <c r="S36" i="4" s="1"/>
  <c r="Q37" i="4"/>
  <c r="S37" i="4" s="1"/>
  <c r="Q38" i="4"/>
  <c r="S38" i="4" s="1"/>
  <c r="Q39" i="4"/>
  <c r="S39" i="4" s="1"/>
  <c r="Q40" i="4"/>
  <c r="S40" i="4" s="1"/>
  <c r="Q41" i="4"/>
  <c r="S41" i="4" s="1"/>
  <c r="Q42" i="4"/>
  <c r="S42" i="4" s="1"/>
  <c r="Q43" i="4"/>
  <c r="S43" i="4" s="1"/>
  <c r="Q44" i="4"/>
  <c r="S44" i="4" s="1"/>
  <c r="Q45" i="4"/>
  <c r="S45" i="4" s="1"/>
  <c r="Q46" i="4"/>
  <c r="S46" i="4" s="1"/>
  <c r="Q47" i="4"/>
  <c r="S47" i="4" s="1"/>
  <c r="Q48" i="4"/>
  <c r="S48" i="4" s="1"/>
  <c r="Q49" i="4"/>
  <c r="S49" i="4" s="1"/>
  <c r="Q50" i="4"/>
  <c r="S50" i="4" s="1"/>
  <c r="Q51" i="4"/>
  <c r="S51" i="4" s="1"/>
  <c r="Q13" i="4"/>
  <c r="S13" i="4" s="1"/>
  <c r="I39" i="4"/>
  <c r="J39" i="4"/>
  <c r="K39" i="4"/>
  <c r="L39" i="4"/>
  <c r="M39" i="4"/>
  <c r="N39" i="4"/>
  <c r="I40" i="4"/>
  <c r="J40" i="4"/>
  <c r="K40" i="4"/>
  <c r="L40" i="4"/>
  <c r="M40" i="4"/>
  <c r="N40" i="4"/>
  <c r="I41" i="4"/>
  <c r="J41" i="4"/>
  <c r="K41" i="4"/>
  <c r="L41" i="4"/>
  <c r="M41" i="4"/>
  <c r="N41" i="4"/>
  <c r="I42" i="4"/>
  <c r="J42" i="4"/>
  <c r="K42" i="4"/>
  <c r="L42" i="4"/>
  <c r="M42" i="4"/>
  <c r="N42" i="4"/>
  <c r="I43" i="4"/>
  <c r="J43" i="4"/>
  <c r="K43" i="4"/>
  <c r="L43" i="4"/>
  <c r="M43" i="4"/>
  <c r="N43" i="4"/>
  <c r="I44" i="4"/>
  <c r="J44" i="4"/>
  <c r="K44" i="4"/>
  <c r="L44" i="4"/>
  <c r="M44" i="4"/>
  <c r="N44" i="4"/>
  <c r="I45" i="4"/>
  <c r="J45" i="4"/>
  <c r="K45" i="4"/>
  <c r="L45" i="4"/>
  <c r="M45" i="4"/>
  <c r="N45" i="4"/>
  <c r="I46" i="4"/>
  <c r="J46" i="4"/>
  <c r="K46" i="4"/>
  <c r="L46" i="4"/>
  <c r="M46" i="4"/>
  <c r="N46" i="4"/>
  <c r="I47" i="4"/>
  <c r="J47" i="4"/>
  <c r="K47" i="4"/>
  <c r="L47" i="4"/>
  <c r="M47" i="4"/>
  <c r="N47" i="4"/>
  <c r="I48" i="4"/>
  <c r="J48" i="4"/>
  <c r="K48" i="4"/>
  <c r="L48" i="4"/>
  <c r="M48" i="4"/>
  <c r="N48" i="4"/>
  <c r="I49" i="4"/>
  <c r="J49" i="4"/>
  <c r="K49" i="4"/>
  <c r="L49" i="4"/>
  <c r="M49" i="4"/>
  <c r="N49" i="4"/>
  <c r="I50" i="4"/>
  <c r="J50" i="4"/>
  <c r="K50" i="4"/>
  <c r="L50" i="4"/>
  <c r="M50" i="4"/>
  <c r="N50" i="4"/>
  <c r="I51" i="4"/>
  <c r="J51" i="4"/>
  <c r="K51" i="4"/>
  <c r="L51" i="4"/>
  <c r="M51" i="4"/>
  <c r="N51" i="4"/>
  <c r="F39" i="4"/>
  <c r="H39" i="4" s="1"/>
  <c r="F40" i="4"/>
  <c r="H40" i="4" s="1"/>
  <c r="F41" i="4"/>
  <c r="H41" i="4" s="1"/>
  <c r="F42" i="4"/>
  <c r="H42" i="4" s="1"/>
  <c r="F43" i="4"/>
  <c r="H43" i="4" s="1"/>
  <c r="F44" i="4"/>
  <c r="H44" i="4" s="1"/>
  <c r="F45" i="4"/>
  <c r="H45" i="4" s="1"/>
  <c r="F46" i="4"/>
  <c r="H46" i="4" s="1"/>
  <c r="F47" i="4"/>
  <c r="H47" i="4" s="1"/>
  <c r="F48" i="4"/>
  <c r="H48" i="4" s="1"/>
  <c r="F49" i="4"/>
  <c r="H49" i="4" s="1"/>
  <c r="F50" i="4"/>
  <c r="H50" i="4" s="1"/>
  <c r="F51" i="4"/>
  <c r="H51" i="4" s="1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I38" i="4"/>
  <c r="I26" i="4"/>
  <c r="I27" i="4"/>
  <c r="I28" i="4"/>
  <c r="I29" i="4"/>
  <c r="I30" i="4"/>
  <c r="I31" i="4"/>
  <c r="I32" i="4"/>
  <c r="I33" i="4"/>
  <c r="I34" i="4"/>
  <c r="I35" i="4"/>
  <c r="I36" i="4"/>
  <c r="I37" i="4"/>
  <c r="F26" i="4"/>
  <c r="H26" i="4" s="1"/>
  <c r="F27" i="4"/>
  <c r="H27" i="4" s="1"/>
  <c r="F28" i="4"/>
  <c r="H28" i="4" s="1"/>
  <c r="F29" i="4"/>
  <c r="H29" i="4" s="1"/>
  <c r="F30" i="4"/>
  <c r="H30" i="4" s="1"/>
  <c r="F31" i="4"/>
  <c r="H31" i="4" s="1"/>
  <c r="F32" i="4"/>
  <c r="H32" i="4" s="1"/>
  <c r="F33" i="4"/>
  <c r="H33" i="4" s="1"/>
  <c r="F34" i="4"/>
  <c r="H34" i="4" s="1"/>
  <c r="F35" i="4"/>
  <c r="H35" i="4" s="1"/>
  <c r="F36" i="4"/>
  <c r="H36" i="4" s="1"/>
  <c r="F37" i="4"/>
  <c r="H37" i="4" s="1"/>
  <c r="F38" i="4"/>
  <c r="H38" i="4" s="1"/>
  <c r="N25" i="4"/>
  <c r="N14" i="4"/>
  <c r="N15" i="4"/>
  <c r="N16" i="4"/>
  <c r="N17" i="4"/>
  <c r="N18" i="4"/>
  <c r="N19" i="4"/>
  <c r="N20" i="4"/>
  <c r="N21" i="4"/>
  <c r="N22" i="4"/>
  <c r="N23" i="4"/>
  <c r="N24" i="4"/>
  <c r="N13" i="4"/>
  <c r="L25" i="4"/>
  <c r="M14" i="4"/>
  <c r="M15" i="4"/>
  <c r="M16" i="4"/>
  <c r="M17" i="4"/>
  <c r="M18" i="4"/>
  <c r="M19" i="4"/>
  <c r="M20" i="4"/>
  <c r="M21" i="4"/>
  <c r="M22" i="4"/>
  <c r="M23" i="4"/>
  <c r="M24" i="4"/>
  <c r="M25" i="4"/>
  <c r="M13" i="4"/>
  <c r="L13" i="4"/>
  <c r="L14" i="4"/>
  <c r="L15" i="4"/>
  <c r="L16" i="4"/>
  <c r="L17" i="4"/>
  <c r="L18" i="4"/>
  <c r="L19" i="4"/>
  <c r="L20" i="4"/>
  <c r="L21" i="4"/>
  <c r="L22" i="4"/>
  <c r="L23" i="4"/>
  <c r="L24" i="4"/>
  <c r="K14" i="4"/>
  <c r="K15" i="4"/>
  <c r="K16" i="4"/>
  <c r="K17" i="4"/>
  <c r="K18" i="4"/>
  <c r="K19" i="4"/>
  <c r="K20" i="4"/>
  <c r="K21" i="4"/>
  <c r="K22" i="4"/>
  <c r="K23" i="4"/>
  <c r="K24" i="4"/>
  <c r="K25" i="4"/>
  <c r="K13" i="4"/>
  <c r="J14" i="4"/>
  <c r="J15" i="4"/>
  <c r="J16" i="4"/>
  <c r="J17" i="4"/>
  <c r="J18" i="4"/>
  <c r="J19" i="4"/>
  <c r="J20" i="4"/>
  <c r="J21" i="4"/>
  <c r="J22" i="4"/>
  <c r="J23" i="4"/>
  <c r="J24" i="4"/>
  <c r="J25" i="4"/>
  <c r="J13" i="4"/>
  <c r="I25" i="4"/>
  <c r="I14" i="4"/>
  <c r="I15" i="4"/>
  <c r="I16" i="4"/>
  <c r="I17" i="4"/>
  <c r="I18" i="4"/>
  <c r="I19" i="4"/>
  <c r="I20" i="4"/>
  <c r="I21" i="4"/>
  <c r="I22" i="4"/>
  <c r="I23" i="4"/>
  <c r="I24" i="4"/>
  <c r="I13" i="4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13" i="4"/>
  <c r="H13" i="4" s="1"/>
  <c r="L50" i="1" l="1"/>
  <c r="L36" i="1"/>
  <c r="H51" i="1"/>
  <c r="J51" i="1"/>
  <c r="K51" i="1"/>
  <c r="L22" i="1"/>
  <c r="L51" i="1" s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D9" i="2"/>
  <c r="D10" i="2"/>
  <c r="D11" i="2"/>
  <c r="D12" i="2"/>
  <c r="G12" i="2" s="1"/>
  <c r="H12" i="2"/>
  <c r="D13" i="2"/>
  <c r="G13" i="2" s="1"/>
  <c r="H13" i="2"/>
  <c r="D14" i="2"/>
  <c r="G14" i="2" s="1"/>
  <c r="H14" i="2"/>
  <c r="D15" i="2"/>
  <c r="G15" i="2" s="1"/>
  <c r="H15" i="2"/>
  <c r="D16" i="2"/>
  <c r="G16" i="2" s="1"/>
  <c r="H16" i="2"/>
  <c r="D17" i="2"/>
  <c r="G17" i="2" s="1"/>
  <c r="H17" i="2"/>
  <c r="D18" i="2"/>
  <c r="G18" i="2" s="1"/>
  <c r="H18" i="2"/>
  <c r="D19" i="2"/>
  <c r="G19" i="2" s="1"/>
  <c r="H19" i="2"/>
  <c r="D20" i="2"/>
  <c r="G20" i="2" s="1"/>
  <c r="H20" i="2"/>
  <c r="D21" i="2"/>
  <c r="G21" i="2" s="1"/>
  <c r="H21" i="2"/>
  <c r="D22" i="2"/>
  <c r="G22" i="2" s="1"/>
  <c r="H22" i="2"/>
  <c r="D23" i="2"/>
  <c r="G23" i="2" s="1"/>
  <c r="H23" i="2"/>
  <c r="D24" i="2"/>
  <c r="G24" i="2" s="1"/>
  <c r="H24" i="2"/>
  <c r="D25" i="2"/>
  <c r="G25" i="2" s="1"/>
  <c r="H25" i="2"/>
  <c r="D26" i="2"/>
  <c r="G26" i="2" s="1"/>
  <c r="H26" i="2"/>
  <c r="D27" i="2"/>
  <c r="G27" i="2" s="1"/>
  <c r="H27" i="2"/>
  <c r="D28" i="2"/>
  <c r="G28" i="2" s="1"/>
  <c r="H28" i="2"/>
  <c r="D29" i="2"/>
  <c r="G29" i="2" s="1"/>
  <c r="H29" i="2"/>
  <c r="D30" i="2"/>
  <c r="G30" i="2" s="1"/>
  <c r="H30" i="2"/>
  <c r="D31" i="2"/>
  <c r="G31" i="2" s="1"/>
  <c r="H31" i="2"/>
  <c r="D32" i="2"/>
  <c r="G32" i="2" s="1"/>
  <c r="H32" i="2"/>
  <c r="D33" i="2"/>
  <c r="G33" i="2" s="1"/>
  <c r="H33" i="2"/>
  <c r="D34" i="2"/>
  <c r="G34" i="2" s="1"/>
  <c r="H34" i="2"/>
  <c r="D35" i="2"/>
  <c r="G35" i="2" s="1"/>
  <c r="H35" i="2"/>
  <c r="D36" i="2"/>
  <c r="G36" i="2" s="1"/>
  <c r="H36" i="2"/>
  <c r="D37" i="2"/>
  <c r="G37" i="2" s="1"/>
  <c r="H37" i="2"/>
  <c r="D38" i="2"/>
  <c r="G38" i="2" s="1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B9" i="9"/>
  <c r="I9" i="10"/>
  <c r="I10" i="10"/>
  <c r="I11" i="10"/>
  <c r="I12" i="10"/>
  <c r="I13" i="10"/>
  <c r="I14" i="10"/>
  <c r="I15" i="10"/>
  <c r="I16" i="10"/>
  <c r="I17" i="10"/>
  <c r="I18" i="10"/>
  <c r="I19" i="10"/>
  <c r="I20" i="10"/>
  <c r="C21" i="10"/>
  <c r="D21" i="10"/>
  <c r="E21" i="10"/>
  <c r="F21" i="10"/>
  <c r="G21" i="10"/>
  <c r="H21" i="10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I41" i="1"/>
  <c r="I50" i="1" s="1"/>
  <c r="G50" i="1"/>
  <c r="G36" i="1"/>
  <c r="I30" i="1"/>
  <c r="I36" i="1" s="1"/>
  <c r="G22" i="1"/>
  <c r="I9" i="1"/>
  <c r="I22" i="1" s="1"/>
  <c r="I21" i="10"/>
  <c r="J21" i="11"/>
  <c r="E35" i="3"/>
  <c r="H39" i="2"/>
  <c r="M21" i="11"/>
  <c r="H35" i="3"/>
  <c r="D39" i="2"/>
  <c r="G39" i="2"/>
  <c r="I51" i="1" l="1"/>
  <c r="G51" i="1"/>
</calcChain>
</file>

<file path=xl/sharedStrings.xml><?xml version="1.0" encoding="utf-8"?>
<sst xmlns="http://schemas.openxmlformats.org/spreadsheetml/2006/main" count="384" uniqueCount="206">
  <si>
    <t>ANEXO I - QUANTITATIVO FÍSICO DE PESSOAL</t>
  </si>
  <si>
    <t>TABELA 1 - PODERES EXECUTIVO, LEGISLATIVO E JUDICIÁRIO - DPU - MPU - EMPRESAS ESTATAIS DEPENDENTES DA UNIÃO</t>
  </si>
  <si>
    <t>DADOS DO PODER/ÓRGÃO/UNIDADE: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</si>
  <si>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</si>
  <si>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</si>
  <si>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</si>
  <si>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</si>
  <si>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</si>
  <si>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</si>
  <si>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</si>
  <si>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</si>
  <si>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</si>
  <si>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</si>
  <si>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</si>
  <si>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</si>
  <si>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</si>
  <si>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</si>
  <si>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</si>
  <si>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</si>
  <si>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</si>
  <si>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</si>
  <si>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</si>
  <si>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</si>
  <si>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</si>
  <si>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</si>
  <si>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</si>
  <si>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</si>
  <si>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</si>
  <si>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</si>
  <si>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</si>
  <si>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</si>
  <si>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</si>
  <si>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</si>
  <si>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</si>
  <si>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</si>
  <si>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</si>
  <si>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</si>
  <si>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</si>
  <si>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</si>
  <si>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</si>
  <si>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</si>
  <si>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</si>
  <si>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</si>
  <si>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</si>
  <si>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</si>
  <si>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</si>
  <si>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</si>
  <si>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</si>
  <si>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</si>
  <si>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</si>
  <si>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</si>
  <si>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</si>
  <si>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</si>
  <si>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</si>
  <si>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</si>
  <si>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</si>
  <si>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</si>
  <si>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</si>
  <si>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</si>
  <si>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</si>
  <si>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</si>
  <si>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</si>
  <si>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</si>
  <si>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</si>
  <si>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TABELA 1 - PODERES LEGISLATIVO E JUDICIÁRIO - DPU - MPU - EMPRESAS ESTATAIS DEPENDENTES DA UNIÃO</t>
  </si>
  <si>
    <t>VIGÊNCIA: XXX/XXXX</t>
  </si>
  <si>
    <t>GRATIFICAÇÕES E SIMILARES</t>
  </si>
  <si>
    <t>INATIVO</t>
  </si>
  <si>
    <t>PARCELAS BÁSICAS</t>
  </si>
  <si>
    <t>PARCELAS VARIÁVEIS</t>
  </si>
  <si>
    <t>OBSERVAÇÕES:</t>
  </si>
  <si>
    <t>SUBSÍDIO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</si>
  <si>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</si>
  <si>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</si>
  <si>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</si>
  <si>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</si>
  <si>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</si>
  <si>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</si>
  <si>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</si>
  <si>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</si>
  <si>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</si>
  <si>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</si>
  <si>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</si>
  <si>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</si>
  <si>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</si>
  <si>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</si>
  <si>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</si>
  <si>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</si>
  <si>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</si>
  <si>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</si>
  <si>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</si>
  <si>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</si>
  <si>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</si>
  <si>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</si>
  <si>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</si>
  <si>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</si>
  <si>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</si>
  <si>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</si>
  <si>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</si>
  <si>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</si>
  <si>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</si>
  <si>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</si>
  <si>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</si>
  <si>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</si>
  <si>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</si>
  <si>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</si>
  <si>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</si>
  <si>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</si>
  <si>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</si>
  <si>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ANEXO IV - REMUNERAÇÃO DO CARGO EM COMISSÃO E FUNÇÃO DE CONFIANÇA</t>
  </si>
  <si>
    <t>PARCELAS</t>
  </si>
  <si>
    <t>VALOR BÁSICO/
UNITÁRIO</t>
  </si>
  <si>
    <t>VALOR DA OPÇÃO</t>
  </si>
  <si>
    <t>ANEXO V - QUANTITATIVO FÍSICO DE PESSOAL CONTRATADO TEMPORARIAMENTE</t>
  </si>
  <si>
    <t>ESPECIFICAÇÃO DA NATUREZA DA DESPESA</t>
  </si>
  <si>
    <t xml:space="preserve">Pessoal Contratado por tempo determinado que não visa à substituição de servidores públicos 
(Classificável como Grupo de Natureza de Despesa - GND "3 - Outras Despesas Correntes" </t>
  </si>
  <si>
    <t xml:space="preserve">TOTAL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</si>
  <si>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</si>
  <si>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</si>
  <si>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</si>
  <si>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</si>
  <si>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</si>
  <si>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</si>
  <si>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</si>
  <si>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</si>
  <si>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</si>
  <si>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</si>
  <si>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</si>
  <si>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</si>
  <si>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</si>
  <si>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</si>
  <si>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</si>
  <si>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</si>
  <si>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</si>
  <si>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</si>
  <si>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</si>
  <si>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</si>
  <si>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</si>
  <si>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</si>
  <si>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</si>
  <si>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</si>
  <si>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</si>
  <si>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</si>
  <si>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</si>
  <si>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</si>
  <si>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</si>
  <si>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relativa a remuneração vigente.</t>
  </si>
  <si>
    <t>a) Descrever a legislação de referência da remuneração vigente.</t>
  </si>
  <si>
    <t>b) Definições das parcelas que compõem a remuneração:</t>
  </si>
  <si>
    <t>a) Descrever a legislação de referência dos valores vigentes.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</si>
  <si>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</si>
  <si>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</si>
  <si>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</si>
  <si>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</si>
  <si>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</si>
  <si>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</si>
  <si>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</si>
  <si>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</si>
  <si>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</si>
  <si>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</si>
  <si>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 xml:space="preserve">PADRÃO
</t>
  </si>
  <si>
    <t>VENCIMENTO BÁSICO</t>
  </si>
  <si>
    <t>ATIVO/                        INATIVO</t>
  </si>
  <si>
    <t>VPI</t>
  </si>
  <si>
    <t>GAJ                    90%</t>
  </si>
  <si>
    <t xml:space="preserve">ADICIONAL DE QUALIFICAÇÃO          </t>
  </si>
  <si>
    <t>AÇÕES DE TREINAMENTO</t>
  </si>
  <si>
    <t>MESTRADO</t>
  </si>
  <si>
    <t>DOUTORADO</t>
  </si>
  <si>
    <t>ESPECIALI-ZAÇÃO</t>
  </si>
  <si>
    <t>7.5%</t>
  </si>
  <si>
    <t>TECNICO JUDICIÁRIO</t>
  </si>
  <si>
    <t>NÍVEL MÉDIO</t>
  </si>
  <si>
    <t>AUXILIAR JUDICIÁRIO</t>
  </si>
  <si>
    <t>NÍVEL FUNDAMENTAL</t>
  </si>
  <si>
    <t>1%                120 HS</t>
  </si>
  <si>
    <t>2%                240 HS</t>
  </si>
  <si>
    <t>3%                  360 HS</t>
  </si>
  <si>
    <t xml:space="preserve">GAE                35% VB  </t>
  </si>
  <si>
    <t xml:space="preserve">GAS                35% VB  </t>
  </si>
  <si>
    <t>DESEMBARGADOR</t>
  </si>
  <si>
    <t>JUIZ FEDERAL</t>
  </si>
  <si>
    <t>JUIZ SUBSTITUTO</t>
  </si>
  <si>
    <t>APOSENTADOS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</si>
  <si>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</si>
  <si>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</si>
  <si>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</si>
  <si>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</si>
  <si>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</si>
  <si>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</si>
  <si>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</si>
  <si>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</si>
  <si>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</si>
  <si>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</si>
  <si>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JUIZ FEDERAL SUBSTITUTO</t>
  </si>
  <si>
    <t>Pessoal contratado  por tempo determinado que visa à substituição de servidores públicos 
(Classificável como Grupo de Natureza de Despesa - GND "1 - Pessoal e Encargos Sociais"). Art 18, § 1º LRF</t>
  </si>
  <si>
    <t>121XX</t>
  </si>
  <si>
    <t>12101</t>
  </si>
  <si>
    <t>TRIBUNAL REGIONAL FEDERAL DA  X REGIÃO</t>
  </si>
  <si>
    <t>SEÇÕES JUDICIÁRIAS DA X REGIÃO</t>
  </si>
  <si>
    <t>-</t>
  </si>
  <si>
    <t>Total</t>
  </si>
  <si>
    <t>PODER/ÓRGÃO/UNIDADE: SJMS</t>
  </si>
  <si>
    <t>Fonte: SUDE/SISRH</t>
  </si>
  <si>
    <t>Fonte: SUPE/Sistema Folha de Pagamento</t>
  </si>
  <si>
    <t>POSIÇÃO: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</si>
</sst>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  <numFmt numFmtId="184" formatCode="#,##0.00_ ;\-#,##0.00\ "/>
    <numFmt numFmtId="185" formatCode="0.0%"/>
  </numFmts>
  <fonts count="7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7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 tint="-4.9989318521683403E-2"/>
        <bgColor indexed="64"/>
      </patternFill>
    </fill>
  </fills>
  <borders count="18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5" fontId="5" fillId="0" borderId="1"/>
    <xf numFmtId="0" fontId="6" fillId="3" borderId="0" applyNumberFormat="0" applyBorder="0" applyAlignment="0" applyProtection="0"/>
    <xf numFmtId="165" fontId="7" fillId="0" borderId="0">
      <alignment vertical="top"/>
    </xf>
    <xf numFmtId="165" fontId="8" fillId="0" borderId="0">
      <alignment horizontal="right"/>
    </xf>
    <xf numFmtId="165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7" fontId="2" fillId="0" borderId="0"/>
    <xf numFmtId="166" fontId="62" fillId="0" borderId="0" applyBorder="0" applyAlignment="0" applyProtection="0"/>
    <xf numFmtId="166" fontId="62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169" fontId="2" fillId="0" borderId="0"/>
    <xf numFmtId="170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1" fontId="62" fillId="0" borderId="0" applyFill="0" applyBorder="0" applyAlignment="0" applyProtection="0"/>
    <xf numFmtId="0" fontId="62" fillId="0" borderId="0" applyFill="0" applyBorder="0" applyAlignment="0" applyProtection="0"/>
    <xf numFmtId="171" fontId="6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2" fontId="2" fillId="0" borderId="0"/>
    <xf numFmtId="0" fontId="20" fillId="0" borderId="4" applyNumberFormat="0" applyFill="0" applyAlignment="0" applyProtection="0"/>
    <xf numFmtId="166" fontId="2" fillId="0" borderId="0"/>
    <xf numFmtId="173" fontId="62" fillId="0" borderId="0" applyFill="0" applyBorder="0" applyAlignment="0" applyProtection="0"/>
    <xf numFmtId="168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2" fillId="0" borderId="0"/>
    <xf numFmtId="0" fontId="62" fillId="0" borderId="0"/>
    <xf numFmtId="0" fontId="62" fillId="0" borderId="0"/>
    <xf numFmtId="0" fontId="34" fillId="0" borderId="0"/>
    <xf numFmtId="0" fontId="34" fillId="0" borderId="0"/>
    <xf numFmtId="0" fontId="62" fillId="0" borderId="0"/>
    <xf numFmtId="0" fontId="62" fillId="0" borderId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4" fontId="13" fillId="0" borderId="0">
      <protection locked="0"/>
    </xf>
    <xf numFmtId="175" fontId="13" fillId="0" borderId="0">
      <protection locked="0"/>
    </xf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2" fillId="0" borderId="0"/>
    <xf numFmtId="9" fontId="62" fillId="0" borderId="0" applyFill="0" applyBorder="0" applyAlignment="0" applyProtection="0"/>
    <xf numFmtId="9" fontId="2" fillId="0" borderId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6" fontId="34" fillId="0" borderId="0">
      <protection locked="0"/>
    </xf>
    <xf numFmtId="177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 applyFill="0" applyBorder="0" applyAlignment="0" applyProtection="0"/>
    <xf numFmtId="166" fontId="2" fillId="0" borderId="0"/>
    <xf numFmtId="177" fontId="62" fillId="0" borderId="0" applyFill="0" applyBorder="0" applyAlignment="0" applyProtection="0"/>
    <xf numFmtId="166" fontId="62" fillId="0" borderId="0" applyFill="0" applyBorder="0" applyAlignment="0" applyProtection="0"/>
    <xf numFmtId="166" fontId="62" fillId="0" borderId="0"/>
    <xf numFmtId="0" fontId="62" fillId="0" borderId="0"/>
    <xf numFmtId="166" fontId="62" fillId="0" borderId="0"/>
    <xf numFmtId="166" fontId="34" fillId="0" borderId="0"/>
    <xf numFmtId="166" fontId="62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8" fontId="2" fillId="0" borderId="0"/>
    <xf numFmtId="179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5" fontId="13" fillId="0" borderId="0">
      <protection locked="0"/>
    </xf>
    <xf numFmtId="180" fontId="13" fillId="0" borderId="0">
      <protection locked="0"/>
    </xf>
    <xf numFmtId="0" fontId="34" fillId="0" borderId="0"/>
    <xf numFmtId="166" fontId="62" fillId="0" borderId="0" applyFill="0" applyBorder="0" applyAlignment="0" applyProtection="0"/>
    <xf numFmtId="177" fontId="62" fillId="0" borderId="0" applyFill="0" applyBorder="0" applyAlignment="0" applyProtection="0"/>
    <xf numFmtId="166" fontId="62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492">
    <xf numFmtId="0" fontId="0" fillId="0" borderId="0" xfId="0"/>
    <xf numFmtId="0" fontId="52" fillId="0" borderId="0" xfId="0" applyFont="1" applyBorder="1"/>
    <xf numFmtId="0" fontId="52" fillId="0" borderId="0" xfId="0" applyFont="1"/>
    <xf numFmtId="181" fontId="52" fillId="0" borderId="0" xfId="280" applyNumberFormat="1" applyFont="1" applyFill="1" applyBorder="1" applyAlignment="1" applyProtection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1" fontId="52" fillId="0" borderId="19" xfId="280" applyNumberFormat="1" applyFont="1" applyFill="1" applyBorder="1" applyAlignment="1" applyProtection="1">
      <alignment horizontal="center" vertical="center" wrapText="1"/>
    </xf>
    <xf numFmtId="181" fontId="52" fillId="0" borderId="17" xfId="280" applyNumberFormat="1" applyFont="1" applyFill="1" applyBorder="1" applyAlignment="1" applyProtection="1">
      <alignment horizontal="center" vertical="center" wrapText="1"/>
    </xf>
    <xf numFmtId="181" fontId="52" fillId="8" borderId="17" xfId="280" applyNumberFormat="1" applyFont="1" applyFill="1" applyBorder="1" applyAlignment="1" applyProtection="1">
      <alignment horizontal="center" vertical="center" wrapText="1"/>
    </xf>
    <xf numFmtId="181" fontId="52" fillId="0" borderId="20" xfId="280" applyNumberFormat="1" applyFont="1" applyFill="1" applyBorder="1" applyAlignment="1" applyProtection="1">
      <alignment horizontal="center" vertical="center" wrapText="1"/>
    </xf>
    <xf numFmtId="181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1" fontId="52" fillId="0" borderId="23" xfId="280" applyNumberFormat="1" applyFont="1" applyFill="1" applyBorder="1" applyAlignment="1" applyProtection="1">
      <alignment horizontal="center" wrapText="1"/>
    </xf>
    <xf numFmtId="181" fontId="52" fillId="0" borderId="19" xfId="280" applyNumberFormat="1" applyFont="1" applyFill="1" applyBorder="1" applyAlignment="1" applyProtection="1">
      <alignment horizontal="center" wrapText="1"/>
    </xf>
    <xf numFmtId="181" fontId="52" fillId="0" borderId="17" xfId="280" applyNumberFormat="1" applyFont="1" applyFill="1" applyBorder="1" applyAlignment="1" applyProtection="1">
      <alignment horizontal="center" wrapText="1"/>
    </xf>
    <xf numFmtId="181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1" fontId="52" fillId="0" borderId="0" xfId="280" applyNumberFormat="1" applyFont="1" applyFill="1" applyBorder="1" applyAlignment="1" applyProtection="1">
      <alignment vertical="center" wrapText="1"/>
    </xf>
    <xf numFmtId="177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1" fontId="52" fillId="0" borderId="25" xfId="280" applyNumberFormat="1" applyFont="1" applyFill="1" applyBorder="1" applyAlignment="1" applyProtection="1">
      <alignment horizontal="right" vertical="center" wrapText="1"/>
    </xf>
    <xf numFmtId="181" fontId="52" fillId="0" borderId="26" xfId="280" applyNumberFormat="1" applyFont="1" applyFill="1" applyBorder="1" applyAlignment="1" applyProtection="1">
      <alignment horizontal="right" vertical="center" wrapText="1"/>
    </xf>
    <xf numFmtId="181" fontId="52" fillId="8" borderId="27" xfId="280" applyNumberFormat="1" applyFont="1" applyFill="1" applyBorder="1" applyAlignment="1" applyProtection="1">
      <alignment horizontal="right" vertical="center" wrapText="1"/>
    </xf>
    <xf numFmtId="181" fontId="52" fillId="0" borderId="28" xfId="280" applyNumberFormat="1" applyFont="1" applyFill="1" applyBorder="1" applyAlignment="1" applyProtection="1">
      <alignment horizontal="right" vertical="center" wrapText="1"/>
    </xf>
    <xf numFmtId="181" fontId="52" fillId="8" borderId="28" xfId="280" applyNumberFormat="1" applyFont="1" applyFill="1" applyBorder="1" applyAlignment="1" applyProtection="1">
      <alignment horizontal="right" vertical="center" wrapText="1"/>
    </xf>
    <xf numFmtId="181" fontId="52" fillId="0" borderId="29" xfId="280" applyNumberFormat="1" applyFont="1" applyFill="1" applyBorder="1" applyAlignment="1" applyProtection="1">
      <alignment horizontal="right" vertical="center" wrapText="1"/>
    </xf>
    <xf numFmtId="181" fontId="52" fillId="0" borderId="30" xfId="280" applyNumberFormat="1" applyFont="1" applyFill="1" applyBorder="1" applyAlignment="1" applyProtection="1">
      <alignment horizontal="right" vertical="center" wrapText="1"/>
    </xf>
    <xf numFmtId="181" fontId="52" fillId="0" borderId="31" xfId="280" applyNumberFormat="1" applyFont="1" applyFill="1" applyBorder="1" applyAlignment="1" applyProtection="1">
      <alignment horizontal="right" vertical="center" wrapText="1"/>
    </xf>
    <xf numFmtId="181" fontId="52" fillId="8" borderId="32" xfId="280" applyNumberFormat="1" applyFont="1" applyFill="1" applyBorder="1" applyAlignment="1" applyProtection="1">
      <alignment horizontal="right" vertical="center" wrapText="1"/>
    </xf>
    <xf numFmtId="181" fontId="52" fillId="0" borderId="33" xfId="280" applyNumberFormat="1" applyFont="1" applyFill="1" applyBorder="1" applyAlignment="1" applyProtection="1">
      <alignment horizontal="right" vertical="center" wrapText="1"/>
    </xf>
    <xf numFmtId="181" fontId="52" fillId="8" borderId="33" xfId="280" applyNumberFormat="1" applyFont="1" applyFill="1" applyBorder="1" applyAlignment="1" applyProtection="1">
      <alignment horizontal="right" vertical="center" wrapText="1"/>
    </xf>
    <xf numFmtId="181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1" fontId="52" fillId="0" borderId="35" xfId="280" applyNumberFormat="1" applyFont="1" applyFill="1" applyBorder="1" applyAlignment="1" applyProtection="1">
      <alignment horizontal="right" vertical="center" wrapText="1"/>
    </xf>
    <xf numFmtId="181" fontId="52" fillId="0" borderId="36" xfId="280" applyNumberFormat="1" applyFont="1" applyFill="1" applyBorder="1" applyAlignment="1" applyProtection="1">
      <alignment horizontal="right" vertical="center" wrapText="1"/>
    </xf>
    <xf numFmtId="181" fontId="52" fillId="8" borderId="37" xfId="280" applyNumberFormat="1" applyFont="1" applyFill="1" applyBorder="1" applyAlignment="1" applyProtection="1">
      <alignment horizontal="right" vertical="center" wrapText="1"/>
    </xf>
    <xf numFmtId="181" fontId="52" fillId="0" borderId="38" xfId="280" applyNumberFormat="1" applyFont="1" applyFill="1" applyBorder="1" applyAlignment="1" applyProtection="1">
      <alignment horizontal="right" vertical="center" wrapText="1"/>
    </xf>
    <xf numFmtId="181" fontId="52" fillId="8" borderId="38" xfId="280" applyNumberFormat="1" applyFont="1" applyFill="1" applyBorder="1" applyAlignment="1" applyProtection="1">
      <alignment horizontal="right" vertical="center" wrapText="1"/>
    </xf>
    <xf numFmtId="181" fontId="52" fillId="0" borderId="39" xfId="280" applyNumberFormat="1" applyFont="1" applyFill="1" applyBorder="1" applyAlignment="1" applyProtection="1">
      <alignment horizontal="right" vertical="center" wrapText="1"/>
    </xf>
    <xf numFmtId="181" fontId="52" fillId="0" borderId="40" xfId="280" applyNumberFormat="1" applyFont="1" applyFill="1" applyBorder="1" applyAlignment="1" applyProtection="1">
      <alignment horizontal="right" vertical="center" wrapText="1"/>
    </xf>
    <xf numFmtId="181" fontId="52" fillId="0" borderId="41" xfId="280" applyNumberFormat="1" applyFont="1" applyFill="1" applyBorder="1" applyAlignment="1" applyProtection="1">
      <alignment horizontal="right" vertical="center" wrapText="1"/>
    </xf>
    <xf numFmtId="181" fontId="52" fillId="8" borderId="42" xfId="280" applyNumberFormat="1" applyFont="1" applyFill="1" applyBorder="1" applyAlignment="1" applyProtection="1">
      <alignment horizontal="right" vertical="center" wrapText="1"/>
    </xf>
    <xf numFmtId="181" fontId="52" fillId="0" borderId="43" xfId="280" applyNumberFormat="1" applyFont="1" applyFill="1" applyBorder="1" applyAlignment="1" applyProtection="1">
      <alignment horizontal="right" vertical="center" wrapText="1"/>
    </xf>
    <xf numFmtId="181" fontId="52" fillId="8" borderId="43" xfId="280" applyNumberFormat="1" applyFont="1" applyFill="1" applyBorder="1" applyAlignment="1" applyProtection="1">
      <alignment horizontal="right" vertical="center" wrapText="1"/>
    </xf>
    <xf numFmtId="181" fontId="52" fillId="0" borderId="44" xfId="280" applyNumberFormat="1" applyFont="1" applyFill="1" applyBorder="1" applyAlignment="1" applyProtection="1">
      <alignment horizontal="right" vertical="center" wrapText="1"/>
    </xf>
    <xf numFmtId="181" fontId="52" fillId="0" borderId="45" xfId="280" applyNumberFormat="1" applyFont="1" applyFill="1" applyBorder="1" applyAlignment="1" applyProtection="1">
      <alignment horizontal="right" vertical="center" wrapText="1"/>
    </xf>
    <xf numFmtId="181" fontId="52" fillId="0" borderId="46" xfId="280" applyNumberFormat="1" applyFont="1" applyFill="1" applyBorder="1" applyAlignment="1" applyProtection="1">
      <alignment horizontal="right" vertical="center" wrapText="1"/>
    </xf>
    <xf numFmtId="181" fontId="52" fillId="8" borderId="47" xfId="280" applyNumberFormat="1" applyFont="1" applyFill="1" applyBorder="1" applyAlignment="1" applyProtection="1">
      <alignment horizontal="right" vertical="center" wrapText="1"/>
    </xf>
    <xf numFmtId="181" fontId="52" fillId="0" borderId="48" xfId="280" applyNumberFormat="1" applyFont="1" applyFill="1" applyBorder="1" applyAlignment="1" applyProtection="1">
      <alignment horizontal="right" vertical="center" wrapText="1"/>
    </xf>
    <xf numFmtId="181" fontId="52" fillId="8" borderId="48" xfId="280" applyNumberFormat="1" applyFont="1" applyFill="1" applyBorder="1" applyAlignment="1" applyProtection="1">
      <alignment horizontal="right" vertical="center" wrapText="1"/>
    </xf>
    <xf numFmtId="181" fontId="52" fillId="0" borderId="49" xfId="280" applyNumberFormat="1" applyFont="1" applyFill="1" applyBorder="1" applyAlignment="1" applyProtection="1">
      <alignment horizontal="right" vertical="center" wrapText="1"/>
    </xf>
    <xf numFmtId="181" fontId="52" fillId="0" borderId="50" xfId="280" applyNumberFormat="1" applyFont="1" applyFill="1" applyBorder="1" applyAlignment="1" applyProtection="1">
      <alignment horizontal="right" vertical="center" wrapText="1"/>
    </xf>
    <xf numFmtId="181" fontId="52" fillId="0" borderId="51" xfId="280" applyNumberFormat="1" applyFont="1" applyFill="1" applyBorder="1" applyAlignment="1" applyProtection="1">
      <alignment horizontal="right" vertical="center" wrapText="1"/>
    </xf>
    <xf numFmtId="181" fontId="52" fillId="8" borderId="52" xfId="280" applyNumberFormat="1" applyFont="1" applyFill="1" applyBorder="1" applyAlignment="1" applyProtection="1">
      <alignment horizontal="right" vertical="center" wrapText="1"/>
    </xf>
    <xf numFmtId="181" fontId="52" fillId="0" borderId="53" xfId="280" applyNumberFormat="1" applyFont="1" applyFill="1" applyBorder="1" applyAlignment="1" applyProtection="1">
      <alignment horizontal="right" vertical="center" wrapText="1"/>
    </xf>
    <xf numFmtId="181" fontId="52" fillId="8" borderId="53" xfId="280" applyNumberFormat="1" applyFont="1" applyFill="1" applyBorder="1" applyAlignment="1" applyProtection="1">
      <alignment horizontal="right" vertical="center" wrapText="1"/>
    </xf>
    <xf numFmtId="181" fontId="52" fillId="0" borderId="54" xfId="280" applyNumberFormat="1" applyFont="1" applyFill="1" applyBorder="1" applyAlignment="1" applyProtection="1">
      <alignment horizontal="right"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2" fillId="0" borderId="55" xfId="280" applyNumberFormat="1" applyFont="1" applyFill="1" applyBorder="1" applyAlignment="1" applyProtection="1">
      <alignment horizontal="right" vertical="center" wrapText="1"/>
    </xf>
    <xf numFmtId="181" fontId="52" fillId="0" borderId="56" xfId="280" applyNumberFormat="1" applyFont="1" applyFill="1" applyBorder="1" applyAlignment="1" applyProtection="1">
      <alignment horizontal="right" vertical="center" wrapText="1"/>
    </xf>
    <xf numFmtId="181" fontId="53" fillId="8" borderId="57" xfId="280" applyNumberFormat="1" applyFont="1" applyFill="1" applyBorder="1" applyAlignment="1" applyProtection="1">
      <alignment horizontal="right" vertical="center" wrapText="1"/>
    </xf>
    <xf numFmtId="181" fontId="52" fillId="0" borderId="58" xfId="280" applyNumberFormat="1" applyFont="1" applyFill="1" applyBorder="1" applyAlignment="1" applyProtection="1">
      <alignment horizontal="right" vertical="center" wrapText="1"/>
    </xf>
    <xf numFmtId="181" fontId="53" fillId="8" borderId="58" xfId="280" applyNumberFormat="1" applyFont="1" applyFill="1" applyBorder="1" applyAlignment="1" applyProtection="1">
      <alignment horizontal="right" vertical="center" wrapText="1"/>
    </xf>
    <xf numFmtId="181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0" fontId="53" fillId="0" borderId="0" xfId="0" applyFont="1" applyBorder="1" applyAlignment="1">
      <alignment horizontal="right"/>
    </xf>
    <xf numFmtId="182" fontId="52" fillId="0" borderId="0" xfId="0" applyNumberFormat="1" applyFont="1" applyBorder="1" applyAlignment="1">
      <alignment horizontal="right"/>
    </xf>
    <xf numFmtId="181" fontId="52" fillId="0" borderId="20" xfId="280" applyNumberFormat="1" applyFont="1" applyFill="1" applyBorder="1" applyAlignment="1" applyProtection="1">
      <alignment horizontal="center" wrapText="1"/>
    </xf>
    <xf numFmtId="0" fontId="58" fillId="0" borderId="0" xfId="0" applyFont="1" applyBorder="1"/>
    <xf numFmtId="0" fontId="58" fillId="0" borderId="0" xfId="0" applyFont="1"/>
    <xf numFmtId="0" fontId="53" fillId="0" borderId="0" xfId="0" applyFont="1" applyBorder="1"/>
    <xf numFmtId="0" fontId="57" fillId="0" borderId="0" xfId="0" applyFont="1" applyBorder="1" applyAlignment="1"/>
    <xf numFmtId="0" fontId="54" fillId="0" borderId="0" xfId="0" applyFont="1" applyBorder="1" applyAlignment="1"/>
    <xf numFmtId="0" fontId="52" fillId="0" borderId="0" xfId="0" applyFont="1" applyBorder="1" applyAlignment="1">
      <alignment horizontal="right"/>
    </xf>
    <xf numFmtId="166" fontId="52" fillId="0" borderId="26" xfId="310" applyFont="1" applyFill="1" applyBorder="1" applyAlignment="1" applyProtection="1">
      <alignment horizontal="right" vertical="center"/>
    </xf>
    <xf numFmtId="166" fontId="52" fillId="8" borderId="28" xfId="310" applyFont="1" applyFill="1" applyBorder="1" applyAlignment="1" applyProtection="1">
      <alignment horizontal="right" vertical="center"/>
    </xf>
    <xf numFmtId="166" fontId="52" fillId="0" borderId="46" xfId="310" applyFont="1" applyFill="1" applyBorder="1" applyAlignment="1" applyProtection="1">
      <alignment horizontal="right" vertical="center"/>
    </xf>
    <xf numFmtId="166" fontId="52" fillId="8" borderId="48" xfId="310" applyFont="1" applyFill="1" applyBorder="1" applyAlignment="1" applyProtection="1">
      <alignment horizontal="right" vertical="center"/>
    </xf>
    <xf numFmtId="166" fontId="52" fillId="0" borderId="36" xfId="310" applyFont="1" applyFill="1" applyBorder="1" applyAlignment="1" applyProtection="1">
      <alignment horizontal="right" vertical="center"/>
    </xf>
    <xf numFmtId="166" fontId="52" fillId="8" borderId="38" xfId="310" applyFont="1" applyFill="1" applyBorder="1" applyAlignment="1" applyProtection="1">
      <alignment horizontal="right" vertical="center"/>
    </xf>
    <xf numFmtId="166" fontId="52" fillId="0" borderId="41" xfId="310" applyFont="1" applyFill="1" applyBorder="1" applyAlignment="1" applyProtection="1">
      <alignment horizontal="right" vertical="center"/>
    </xf>
    <xf numFmtId="166" fontId="52" fillId="8" borderId="43" xfId="310" applyFont="1" applyFill="1" applyBorder="1" applyAlignment="1" applyProtection="1">
      <alignment horizontal="right" vertical="center"/>
    </xf>
    <xf numFmtId="166" fontId="52" fillId="0" borderId="66" xfId="310" applyFont="1" applyFill="1" applyBorder="1" applyAlignment="1" applyProtection="1">
      <alignment horizontal="right" vertical="center"/>
    </xf>
    <xf numFmtId="166" fontId="52" fillId="8" borderId="67" xfId="310" applyFont="1" applyFill="1" applyBorder="1" applyAlignment="1" applyProtection="1">
      <alignment horizontal="right" vertical="center"/>
    </xf>
    <xf numFmtId="166" fontId="52" fillId="0" borderId="56" xfId="310" applyFont="1" applyFill="1" applyBorder="1" applyAlignment="1" applyProtection="1">
      <alignment horizontal="right" vertical="center"/>
    </xf>
    <xf numFmtId="166" fontId="52" fillId="8" borderId="58" xfId="310" applyFont="1" applyFill="1" applyBorder="1" applyAlignment="1" applyProtection="1">
      <alignment horizontal="right" vertical="center"/>
    </xf>
    <xf numFmtId="166" fontId="52" fillId="0" borderId="68" xfId="310" applyFont="1" applyFill="1" applyBorder="1" applyAlignment="1" applyProtection="1">
      <alignment horizontal="right" vertical="center"/>
    </xf>
    <xf numFmtId="166" fontId="52" fillId="8" borderId="69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6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182" fontId="52" fillId="0" borderId="0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Alignment="1">
      <alignment horizont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justify" vertical="center" wrapText="1"/>
    </xf>
    <xf numFmtId="0" fontId="52" fillId="0" borderId="20" xfId="0" applyFont="1" applyBorder="1" applyAlignment="1">
      <alignment horizontal="left" vertical="center" wrapText="1"/>
    </xf>
    <xf numFmtId="181" fontId="53" fillId="8" borderId="18" xfId="280" applyNumberFormat="1" applyFont="1" applyFill="1" applyBorder="1" applyAlignment="1" applyProtection="1">
      <alignment horizontal="center" wrapText="1"/>
    </xf>
    <xf numFmtId="181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1" fontId="53" fillId="8" borderId="17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181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1" fontId="53" fillId="8" borderId="19" xfId="280" applyNumberFormat="1" applyFont="1" applyFill="1" applyBorder="1" applyAlignment="1" applyProtection="1">
      <alignment horizontal="center" vertical="center" wrapText="1"/>
    </xf>
    <xf numFmtId="177" fontId="53" fillId="8" borderId="24" xfId="280" applyFont="1" applyFill="1" applyBorder="1" applyAlignment="1" applyProtection="1">
      <alignment horizontal="center" vertical="center" wrapText="1"/>
    </xf>
    <xf numFmtId="181" fontId="53" fillId="8" borderId="19" xfId="280" applyNumberFormat="1" applyFont="1" applyFill="1" applyBorder="1" applyAlignment="1" applyProtection="1">
      <alignment horizontal="right" vertical="center" wrapText="1"/>
    </xf>
    <xf numFmtId="181" fontId="53" fillId="8" borderId="17" xfId="280" applyNumberFormat="1" applyFont="1" applyFill="1" applyBorder="1" applyAlignment="1" applyProtection="1">
      <alignment horizontal="right" vertical="center" wrapText="1"/>
    </xf>
    <xf numFmtId="181" fontId="53" fillId="8" borderId="24" xfId="280" applyNumberFormat="1" applyFont="1" applyFill="1" applyBorder="1" applyAlignment="1" applyProtection="1">
      <alignment horizontal="right" vertical="center" wrapText="1"/>
    </xf>
    <xf numFmtId="181" fontId="53" fillId="8" borderId="18" xfId="280" applyNumberFormat="1" applyFont="1" applyFill="1" applyBorder="1" applyAlignment="1" applyProtection="1">
      <alignment horizontal="right" vertical="center" wrapText="1"/>
    </xf>
    <xf numFmtId="181" fontId="53" fillId="8" borderId="21" xfId="280" applyNumberFormat="1" applyFont="1" applyFill="1" applyBorder="1" applyAlignment="1" applyProtection="1">
      <alignment vertical="center" wrapText="1"/>
    </xf>
    <xf numFmtId="181" fontId="53" fillId="8" borderId="20" xfId="280" applyNumberFormat="1" applyFont="1" applyFill="1" applyBorder="1" applyAlignment="1" applyProtection="1">
      <alignment horizontal="center" wrapText="1"/>
    </xf>
    <xf numFmtId="181" fontId="53" fillId="8" borderId="19" xfId="280" applyNumberFormat="1" applyFont="1" applyFill="1" applyBorder="1" applyAlignment="1" applyProtection="1">
      <alignment horizontal="center" wrapText="1"/>
    </xf>
    <xf numFmtId="181" fontId="53" fillId="8" borderId="24" xfId="280" applyNumberFormat="1" applyFont="1" applyFill="1" applyBorder="1" applyAlignment="1" applyProtection="1">
      <alignment horizontal="center" wrapText="1"/>
    </xf>
    <xf numFmtId="181" fontId="52" fillId="8" borderId="18" xfId="280" applyNumberFormat="1" applyFont="1" applyFill="1" applyBorder="1" applyAlignment="1" applyProtection="1">
      <alignment horizontal="center" wrapText="1"/>
    </xf>
    <xf numFmtId="0" fontId="52" fillId="0" borderId="71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6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8" xfId="0" applyFont="1" applyFill="1" applyBorder="1" applyAlignment="1">
      <alignment horizontal="justify" vertical="top" wrapText="1"/>
    </xf>
    <xf numFmtId="4" fontId="52" fillId="0" borderId="68" xfId="0" applyNumberFormat="1" applyFont="1" applyBorder="1" applyAlignment="1">
      <alignment horizontal="right" vertical="center"/>
    </xf>
    <xf numFmtId="181" fontId="53" fillId="33" borderId="17" xfId="280" applyNumberFormat="1" applyFont="1" applyFill="1" applyBorder="1" applyAlignment="1" applyProtection="1">
      <alignment horizontal="center" vertical="center" wrapText="1"/>
    </xf>
    <xf numFmtId="0" fontId="53" fillId="33" borderId="15" xfId="0" applyFont="1" applyFill="1" applyBorder="1" applyAlignment="1">
      <alignment horizontal="center" vertical="center" wrapText="1"/>
    </xf>
    <xf numFmtId="181" fontId="52" fillId="0" borderId="77" xfId="280" applyNumberFormat="1" applyFont="1" applyFill="1" applyBorder="1" applyAlignment="1" applyProtection="1">
      <alignment horizontal="center" wrapText="1"/>
    </xf>
    <xf numFmtId="181" fontId="53" fillId="8" borderId="77" xfId="280" applyNumberFormat="1" applyFont="1" applyFill="1" applyBorder="1" applyAlignment="1" applyProtection="1">
      <alignment horizontal="center" wrapText="1"/>
    </xf>
    <xf numFmtId="181" fontId="52" fillId="0" borderId="23" xfId="280" applyNumberFormat="1" applyFont="1" applyFill="1" applyBorder="1" applyAlignment="1" applyProtection="1">
      <alignment horizontal="left" wrapText="1"/>
    </xf>
    <xf numFmtId="181" fontId="52" fillId="0" borderId="20" xfId="280" applyNumberFormat="1" applyFont="1" applyFill="1" applyBorder="1" applyAlignment="1" applyProtection="1">
      <alignment horizontal="left" wrapText="1"/>
    </xf>
    <xf numFmtId="181" fontId="52" fillId="35" borderId="17" xfId="280" applyNumberFormat="1" applyFont="1" applyFill="1" applyBorder="1" applyAlignment="1" applyProtection="1">
      <alignment horizontal="center" vertical="center" wrapText="1"/>
    </xf>
    <xf numFmtId="181" fontId="53" fillId="35" borderId="17" xfId="280" applyNumberFormat="1" applyFont="1" applyFill="1" applyBorder="1" applyAlignment="1" applyProtection="1">
      <alignment horizontal="center" vertical="center" wrapText="1"/>
    </xf>
    <xf numFmtId="0" fontId="53" fillId="33" borderId="19" xfId="0" applyFont="1" applyFill="1" applyBorder="1" applyAlignment="1">
      <alignment horizontal="center" vertical="center" wrapText="1"/>
    </xf>
    <xf numFmtId="0" fontId="53" fillId="33" borderId="17" xfId="0" applyFont="1" applyFill="1" applyBorder="1" applyAlignment="1">
      <alignment horizontal="center" vertical="center" wrapText="1"/>
    </xf>
    <xf numFmtId="181" fontId="52" fillId="0" borderId="17" xfId="280" applyNumberFormat="1" applyFont="1" applyFill="1" applyBorder="1" applyAlignment="1" applyProtection="1">
      <alignment horizontal="right" wrapText="1"/>
    </xf>
    <xf numFmtId="181" fontId="53" fillId="8" borderId="17" xfId="280" applyNumberFormat="1" applyFont="1" applyFill="1" applyBorder="1" applyAlignment="1" applyProtection="1">
      <alignment horizontal="right" wrapText="1"/>
    </xf>
    <xf numFmtId="0" fontId="53" fillId="0" borderId="0" xfId="0" applyFont="1" applyFill="1" applyAlignment="1">
      <alignment vertical="center" wrapText="1"/>
    </xf>
    <xf numFmtId="0" fontId="53" fillId="0" borderId="145" xfId="0" applyFont="1" applyFill="1" applyBorder="1" applyAlignment="1">
      <alignment horizontal="center" vertical="center" textRotation="90" wrapText="1"/>
    </xf>
    <xf numFmtId="0" fontId="70" fillId="0" borderId="151" xfId="232" applyFont="1" applyBorder="1" applyAlignment="1">
      <alignment horizontal="center"/>
    </xf>
    <xf numFmtId="181" fontId="52" fillId="0" borderId="152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53" xfId="280" applyNumberFormat="1" applyFont="1" applyFill="1" applyBorder="1" applyAlignment="1" applyProtection="1">
      <alignment horizontal="center" vertical="center" wrapText="1"/>
      <protection locked="0"/>
    </xf>
    <xf numFmtId="0" fontId="70" fillId="0" borderId="91" xfId="232" applyFont="1" applyBorder="1" applyAlignment="1">
      <alignment horizontal="center"/>
    </xf>
    <xf numFmtId="181" fontId="52" fillId="0" borderId="156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57" xfId="280" applyNumberFormat="1" applyFont="1" applyFill="1" applyBorder="1" applyAlignment="1" applyProtection="1">
      <alignment horizontal="center" vertical="center" wrapText="1"/>
      <protection locked="0"/>
    </xf>
    <xf numFmtId="0" fontId="70" fillId="0" borderId="160" xfId="232" applyFont="1" applyBorder="1" applyAlignment="1">
      <alignment horizontal="center"/>
    </xf>
    <xf numFmtId="181" fontId="52" fillId="0" borderId="161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62" xfId="280" applyNumberFormat="1" applyFont="1" applyFill="1" applyBorder="1" applyAlignment="1" applyProtection="1">
      <alignment horizontal="center" vertical="center" wrapText="1"/>
      <protection locked="0"/>
    </xf>
    <xf numFmtId="0" fontId="70" fillId="0" borderId="104" xfId="232" applyFont="1" applyBorder="1" applyAlignment="1">
      <alignment horizontal="center"/>
    </xf>
    <xf numFmtId="181" fontId="52" fillId="0" borderId="166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63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69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70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73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74" xfId="280" applyNumberFormat="1" applyFont="1" applyFill="1" applyBorder="1" applyAlignment="1" applyProtection="1">
      <alignment horizontal="center" vertical="center" wrapText="1"/>
      <protection locked="0"/>
    </xf>
    <xf numFmtId="0" fontId="70" fillId="0" borderId="177" xfId="232" applyFont="1" applyBorder="1" applyAlignment="1">
      <alignment horizontal="center"/>
    </xf>
    <xf numFmtId="0" fontId="70" fillId="0" borderId="178" xfId="232" applyFont="1" applyBorder="1" applyAlignment="1">
      <alignment horizontal="center"/>
    </xf>
    <xf numFmtId="0" fontId="70" fillId="0" borderId="179" xfId="232" applyFont="1" applyBorder="1" applyAlignment="1">
      <alignment horizontal="center"/>
    </xf>
    <xf numFmtId="181" fontId="52" fillId="0" borderId="155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59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65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68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72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176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2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174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>
      <alignment horizontal="left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181" fontId="52" fillId="0" borderId="19" xfId="280" applyNumberFormat="1" applyFont="1" applyFill="1" applyBorder="1" applyAlignment="1" applyProtection="1">
      <alignment horizontal="center" wrapText="1"/>
      <protection locked="0"/>
    </xf>
    <xf numFmtId="181" fontId="52" fillId="0" borderId="17" xfId="280" applyNumberFormat="1" applyFont="1" applyFill="1" applyBorder="1" applyAlignment="1" applyProtection="1">
      <alignment horizontal="center" wrapText="1"/>
      <protection locked="0"/>
    </xf>
    <xf numFmtId="181" fontId="52" fillId="0" borderId="20" xfId="280" applyNumberFormat="1" applyFont="1" applyFill="1" applyBorder="1" applyAlignment="1" applyProtection="1">
      <alignment horizontal="center" wrapText="1"/>
      <protection locked="0"/>
    </xf>
    <xf numFmtId="181" fontId="52" fillId="0" borderId="77" xfId="280" applyNumberFormat="1" applyFont="1" applyFill="1" applyBorder="1" applyAlignment="1" applyProtection="1">
      <alignment horizontal="center" wrapText="1"/>
      <protection locked="0"/>
    </xf>
    <xf numFmtId="0" fontId="53" fillId="8" borderId="20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1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1" fontId="52" fillId="0" borderId="18" xfId="280" applyNumberFormat="1" applyFont="1" applyFill="1" applyBorder="1" applyAlignment="1" applyProtection="1">
      <alignment horizontal="center" vertical="top" wrapText="1"/>
      <protection locked="0"/>
    </xf>
    <xf numFmtId="49" fontId="52" fillId="0" borderId="20" xfId="0" applyNumberFormat="1" applyFont="1" applyBorder="1" applyAlignment="1" applyProtection="1">
      <alignment horizontal="center" vertical="center" wrapText="1"/>
      <protection locked="0"/>
    </xf>
    <xf numFmtId="0" fontId="52" fillId="0" borderId="0" xfId="0" applyFont="1" applyBorder="1" applyAlignment="1" applyProtection="1">
      <alignment vertical="center" wrapText="1"/>
    </xf>
    <xf numFmtId="0" fontId="52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53" fillId="35" borderId="20" xfId="0" applyFont="1" applyFill="1" applyBorder="1" applyAlignment="1" applyProtection="1">
      <alignment horizontal="center" vertical="center" wrapText="1"/>
    </xf>
    <xf numFmtId="0" fontId="53" fillId="35" borderId="17" xfId="0" applyFont="1" applyFill="1" applyBorder="1" applyAlignment="1" applyProtection="1">
      <alignment horizontal="center" vertical="center" wrapText="1"/>
    </xf>
    <xf numFmtId="49" fontId="52" fillId="0" borderId="20" xfId="0" applyNumberFormat="1" applyFont="1" applyBorder="1" applyAlignment="1" applyProtection="1">
      <alignment horizontal="center" vertical="center" wrapText="1"/>
    </xf>
    <xf numFmtId="0" fontId="52" fillId="0" borderId="17" xfId="0" applyFont="1" applyBorder="1" applyAlignment="1" applyProtection="1">
      <alignment horizontal="justify" vertical="center" wrapText="1"/>
    </xf>
    <xf numFmtId="49" fontId="52" fillId="0" borderId="20" xfId="0" applyNumberFormat="1" applyFont="1" applyBorder="1" applyAlignment="1" applyProtection="1">
      <alignment horizontal="justify" vertical="center" wrapText="1"/>
    </xf>
    <xf numFmtId="0" fontId="57" fillId="8" borderId="17" xfId="0" applyFont="1" applyFill="1" applyBorder="1" applyAlignment="1" applyProtection="1">
      <alignment horizontal="center" vertical="center" wrapText="1"/>
    </xf>
    <xf numFmtId="0" fontId="52" fillId="0" borderId="17" xfId="0" applyFont="1" applyBorder="1" applyAlignment="1" applyProtection="1">
      <alignment horizontal="justify" vertical="center" wrapText="1"/>
      <protection locked="0"/>
    </xf>
    <xf numFmtId="0" fontId="54" fillId="0" borderId="17" xfId="0" applyFont="1" applyBorder="1" applyAlignment="1" applyProtection="1">
      <alignment horizontal="center" vertical="center" wrapText="1"/>
      <protection locked="0"/>
    </xf>
    <xf numFmtId="0" fontId="52" fillId="0" borderId="0" xfId="0" applyFont="1" applyBorder="1" applyProtection="1"/>
    <xf numFmtId="0" fontId="53" fillId="0" borderId="0" xfId="0" applyFont="1" applyBorder="1" applyAlignment="1" applyProtection="1">
      <alignment horizontal="left"/>
    </xf>
    <xf numFmtId="0" fontId="53" fillId="0" borderId="0" xfId="0" applyFont="1" applyBorder="1" applyAlignment="1" applyProtection="1">
      <alignment horizontal="right"/>
    </xf>
    <xf numFmtId="182" fontId="52" fillId="0" borderId="0" xfId="0" applyNumberFormat="1" applyFont="1" applyBorder="1" applyAlignment="1" applyProtection="1">
      <alignment horizontal="right"/>
    </xf>
    <xf numFmtId="0" fontId="52" fillId="0" borderId="0" xfId="0" applyFont="1" applyBorder="1" applyAlignment="1" applyProtection="1">
      <alignment horizontal="center"/>
    </xf>
    <xf numFmtId="0" fontId="52" fillId="0" borderId="0" xfId="0" applyFont="1" applyAlignment="1" applyProtection="1">
      <alignment horizontal="center"/>
    </xf>
    <xf numFmtId="0" fontId="67" fillId="26" borderId="121" xfId="0" applyFont="1" applyFill="1" applyBorder="1" applyAlignment="1" applyProtection="1">
      <alignment horizontal="center" vertical="center" wrapText="1"/>
    </xf>
    <xf numFmtId="0" fontId="67" fillId="26" borderId="99" xfId="0" applyFont="1" applyFill="1" applyBorder="1" applyAlignment="1" applyProtection="1">
      <alignment horizontal="center" vertical="center" wrapText="1"/>
    </xf>
    <xf numFmtId="0" fontId="67" fillId="26" borderId="111" xfId="0" applyFont="1" applyFill="1" applyBorder="1" applyAlignment="1" applyProtection="1">
      <alignment horizontal="center" vertical="center" wrapText="1"/>
    </xf>
    <xf numFmtId="0" fontId="67" fillId="26" borderId="100" xfId="0" applyFont="1" applyFill="1" applyBorder="1" applyAlignment="1" applyProtection="1">
      <alignment horizontal="center" vertical="center" wrapText="1"/>
    </xf>
    <xf numFmtId="9" fontId="53" fillId="25" borderId="99" xfId="0" applyNumberFormat="1" applyFont="1" applyFill="1" applyBorder="1" applyAlignment="1" applyProtection="1">
      <alignment horizontal="center" vertical="center" wrapText="1"/>
    </xf>
    <xf numFmtId="0" fontId="53" fillId="25" borderId="100" xfId="0" applyFont="1" applyFill="1" applyBorder="1" applyAlignment="1" applyProtection="1">
      <alignment horizontal="center" vertical="center" wrapText="1"/>
    </xf>
    <xf numFmtId="9" fontId="53" fillId="25" borderId="100" xfId="0" applyNumberFormat="1" applyFont="1" applyFill="1" applyBorder="1" applyAlignment="1" applyProtection="1">
      <alignment horizontal="center" vertical="center" wrapText="1"/>
    </xf>
    <xf numFmtId="185" fontId="53" fillId="25" borderId="99" xfId="0" applyNumberFormat="1" applyFont="1" applyFill="1" applyBorder="1" applyAlignment="1" applyProtection="1">
      <alignment horizontal="center" vertical="center" wrapText="1"/>
    </xf>
    <xf numFmtId="0" fontId="53" fillId="25" borderId="17" xfId="0" applyFont="1" applyFill="1" applyBorder="1" applyAlignment="1" applyProtection="1">
      <alignment horizontal="center" vertical="center" wrapText="1"/>
    </xf>
    <xf numFmtId="9" fontId="53" fillId="25" borderId="17" xfId="0" applyNumberFormat="1" applyFont="1" applyFill="1" applyBorder="1" applyAlignment="1" applyProtection="1">
      <alignment horizontal="center" vertical="center" wrapText="1"/>
    </xf>
    <xf numFmtId="185" fontId="53" fillId="25" borderId="22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Border="1" applyProtection="1"/>
    <xf numFmtId="181" fontId="52" fillId="0" borderId="81" xfId="280" applyNumberFormat="1" applyFont="1" applyFill="1" applyBorder="1" applyAlignment="1" applyProtection="1">
      <alignment horizontal="center" vertical="center" wrapText="1"/>
    </xf>
    <xf numFmtId="181" fontId="52" fillId="0" borderId="66" xfId="280" applyNumberFormat="1" applyFont="1" applyFill="1" applyBorder="1" applyAlignment="1" applyProtection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181" fontId="52" fillId="36" borderId="153" xfId="280" applyNumberFormat="1" applyFont="1" applyFill="1" applyBorder="1" applyAlignment="1" applyProtection="1">
      <alignment horizontal="center" vertical="center" wrapText="1"/>
    </xf>
    <xf numFmtId="181" fontId="52" fillId="36" borderId="157" xfId="280" applyNumberFormat="1" applyFont="1" applyFill="1" applyBorder="1" applyAlignment="1" applyProtection="1">
      <alignment horizontal="center" vertical="center" wrapText="1"/>
    </xf>
    <xf numFmtId="181" fontId="52" fillId="36" borderId="162" xfId="280" applyNumberFormat="1" applyFont="1" applyFill="1" applyBorder="1" applyAlignment="1" applyProtection="1">
      <alignment horizontal="center" vertical="center" wrapText="1"/>
    </xf>
    <xf numFmtId="181" fontId="52" fillId="36" borderId="163" xfId="280" applyNumberFormat="1" applyFont="1" applyFill="1" applyBorder="1" applyAlignment="1" applyProtection="1">
      <alignment horizontal="center" vertical="center" wrapText="1"/>
    </xf>
    <xf numFmtId="181" fontId="52" fillId="36" borderId="174" xfId="280" applyNumberFormat="1" applyFont="1" applyFill="1" applyBorder="1" applyAlignment="1" applyProtection="1">
      <alignment horizontal="center" vertical="center" wrapText="1"/>
    </xf>
    <xf numFmtId="181" fontId="53" fillId="36" borderId="17" xfId="280" applyNumberFormat="1" applyFont="1" applyFill="1" applyBorder="1" applyAlignment="1" applyProtection="1">
      <alignment horizontal="center" vertical="center" wrapText="1"/>
    </xf>
    <xf numFmtId="181" fontId="52" fillId="36" borderId="170" xfId="280" applyNumberFormat="1" applyFont="1" applyFill="1" applyBorder="1" applyAlignment="1" applyProtection="1">
      <alignment horizontal="center" vertical="center" wrapText="1"/>
    </xf>
    <xf numFmtId="181" fontId="52" fillId="36" borderId="36" xfId="280" applyNumberFormat="1" applyFont="1" applyFill="1" applyBorder="1" applyAlignment="1" applyProtection="1">
      <alignment horizontal="center" vertical="center" wrapText="1"/>
    </xf>
    <xf numFmtId="181" fontId="52" fillId="36" borderId="56" xfId="280" applyNumberFormat="1" applyFont="1" applyFill="1" applyBorder="1" applyAlignment="1" applyProtection="1">
      <alignment horizontal="center" vertical="center" wrapText="1"/>
    </xf>
    <xf numFmtId="181" fontId="53" fillId="36" borderId="81" xfId="280" applyNumberFormat="1" applyFont="1" applyFill="1" applyBorder="1" applyAlignment="1" applyProtection="1">
      <alignment horizontal="center" vertical="center" wrapText="1"/>
    </xf>
    <xf numFmtId="181" fontId="53" fillId="36" borderId="61" xfId="280" applyNumberFormat="1" applyFont="1" applyFill="1" applyBorder="1" applyAlignment="1" applyProtection="1">
      <alignment horizontal="center" vertical="center" wrapText="1"/>
    </xf>
    <xf numFmtId="181" fontId="53" fillId="36" borderId="65" xfId="280" applyNumberFormat="1" applyFont="1" applyFill="1" applyBorder="1" applyAlignment="1" applyProtection="1">
      <alignment horizontal="right" vertical="center" wrapText="1"/>
    </xf>
    <xf numFmtId="181" fontId="52" fillId="36" borderId="154" xfId="280" applyNumberFormat="1" applyFont="1" applyFill="1" applyBorder="1" applyAlignment="1" applyProtection="1">
      <alignment horizontal="center" vertical="center" wrapText="1"/>
    </xf>
    <xf numFmtId="181" fontId="52" fillId="36" borderId="158" xfId="280" applyNumberFormat="1" applyFont="1" applyFill="1" applyBorder="1" applyAlignment="1" applyProtection="1">
      <alignment horizontal="center" vertical="center" wrapText="1"/>
    </xf>
    <xf numFmtId="181" fontId="52" fillId="36" borderId="164" xfId="280" applyNumberFormat="1" applyFont="1" applyFill="1" applyBorder="1" applyAlignment="1" applyProtection="1">
      <alignment horizontal="center" vertical="center" wrapText="1"/>
    </xf>
    <xf numFmtId="181" fontId="52" fillId="36" borderId="167" xfId="280" applyNumberFormat="1" applyFont="1" applyFill="1" applyBorder="1" applyAlignment="1" applyProtection="1">
      <alignment horizontal="center" vertical="center" wrapText="1"/>
    </xf>
    <xf numFmtId="181" fontId="52" fillId="36" borderId="175" xfId="280" applyNumberFormat="1" applyFont="1" applyFill="1" applyBorder="1" applyAlignment="1" applyProtection="1">
      <alignment horizontal="center" vertical="center" wrapText="1"/>
    </xf>
    <xf numFmtId="181" fontId="53" fillId="36" borderId="18" xfId="280" applyNumberFormat="1" applyFont="1" applyFill="1" applyBorder="1" applyAlignment="1" applyProtection="1">
      <alignment horizontal="center" vertical="center" wrapText="1"/>
    </xf>
    <xf numFmtId="181" fontId="52" fillId="36" borderId="171" xfId="280" applyNumberFormat="1" applyFont="1" applyFill="1" applyBorder="1" applyAlignment="1" applyProtection="1">
      <alignment horizontal="center" vertical="center" wrapText="1"/>
    </xf>
    <xf numFmtId="181" fontId="52" fillId="36" borderId="38" xfId="280" applyNumberFormat="1" applyFont="1" applyFill="1" applyBorder="1" applyAlignment="1" applyProtection="1">
      <alignment horizontal="center" vertical="center" wrapText="1"/>
    </xf>
    <xf numFmtId="181" fontId="52" fillId="36" borderId="58" xfId="280" applyNumberFormat="1" applyFont="1" applyFill="1" applyBorder="1" applyAlignment="1" applyProtection="1">
      <alignment horizontal="center" vertical="center" wrapText="1"/>
    </xf>
    <xf numFmtId="181" fontId="53" fillId="36" borderId="15" xfId="280" applyNumberFormat="1" applyFont="1" applyFill="1" applyBorder="1" applyAlignment="1" applyProtection="1">
      <alignment horizontal="center" vertical="center" wrapText="1"/>
    </xf>
    <xf numFmtId="181" fontId="53" fillId="36" borderId="62" xfId="280" applyNumberFormat="1" applyFont="1" applyFill="1" applyBorder="1" applyAlignment="1" applyProtection="1">
      <alignment horizontal="center" vertical="center" wrapText="1"/>
    </xf>
    <xf numFmtId="0" fontId="53" fillId="36" borderId="146" xfId="0" applyFont="1" applyFill="1" applyBorder="1" applyAlignment="1">
      <alignment horizontal="center" vertical="center" textRotation="90" wrapText="1"/>
    </xf>
    <xf numFmtId="183" fontId="53" fillId="36" borderId="146" xfId="282" applyNumberFormat="1" applyFont="1" applyFill="1" applyBorder="1" applyAlignment="1">
      <alignment horizontal="center" vertical="center" wrapText="1"/>
    </xf>
    <xf numFmtId="0" fontId="53" fillId="36" borderId="147" xfId="232" applyFont="1" applyFill="1" applyBorder="1" applyAlignment="1">
      <alignment horizontal="center"/>
    </xf>
    <xf numFmtId="181" fontId="53" fillId="36" borderId="19" xfId="280" applyNumberFormat="1" applyFont="1" applyFill="1" applyBorder="1" applyAlignment="1" applyProtection="1">
      <alignment horizontal="center" vertical="center" wrapText="1"/>
    </xf>
    <xf numFmtId="181" fontId="53" fillId="36" borderId="24" xfId="280" applyNumberFormat="1" applyFont="1" applyFill="1" applyBorder="1" applyAlignment="1" applyProtection="1">
      <alignment horizontal="center" vertical="center" wrapText="1"/>
    </xf>
    <xf numFmtId="0" fontId="53" fillId="36" borderId="145" xfId="0" applyFont="1" applyFill="1" applyBorder="1" applyAlignment="1">
      <alignment horizontal="center" vertical="center" textRotation="90" wrapText="1"/>
    </xf>
    <xf numFmtId="0" fontId="53" fillId="36" borderId="149" xfId="232" applyFont="1" applyFill="1" applyBorder="1" applyAlignment="1">
      <alignment horizontal="center"/>
    </xf>
    <xf numFmtId="181" fontId="53" fillId="36" borderId="143" xfId="280" applyNumberFormat="1" applyFont="1" applyFill="1" applyBorder="1" applyAlignment="1" applyProtection="1">
      <alignment horizontal="center" vertical="center" wrapText="1"/>
    </xf>
    <xf numFmtId="181" fontId="53" fillId="36" borderId="148" xfId="280" applyNumberFormat="1" applyFont="1" applyFill="1" applyBorder="1" applyAlignment="1" applyProtection="1">
      <alignment horizontal="center" vertical="center" wrapText="1"/>
    </xf>
    <xf numFmtId="181" fontId="53" fillId="36" borderId="63" xfId="280" applyNumberFormat="1" applyFont="1" applyFill="1" applyBorder="1" applyAlignment="1" applyProtection="1">
      <alignment horizontal="center" vertical="center" wrapText="1"/>
    </xf>
    <xf numFmtId="181" fontId="53" fillId="36" borderId="65" xfId="280" applyNumberFormat="1" applyFont="1" applyFill="1" applyBorder="1" applyAlignment="1" applyProtection="1">
      <alignment horizontal="center" vertical="center" wrapText="1"/>
    </xf>
    <xf numFmtId="0" fontId="53" fillId="36" borderId="180" xfId="0" applyFont="1" applyFill="1" applyBorder="1" applyAlignment="1">
      <alignment horizontal="center" vertical="center" wrapText="1"/>
    </xf>
    <xf numFmtId="4" fontId="52" fillId="0" borderId="17" xfId="280" applyNumberFormat="1" applyFont="1" applyFill="1" applyBorder="1" applyAlignment="1" applyProtection="1">
      <alignment horizontal="right" wrapText="1"/>
      <protection locked="0"/>
    </xf>
    <xf numFmtId="0" fontId="65" fillId="0" borderId="98" xfId="232" applyFont="1" applyBorder="1" applyAlignment="1" applyProtection="1">
      <alignment horizontal="center"/>
      <protection locked="0"/>
    </xf>
    <xf numFmtId="164" fontId="66" fillId="0" borderId="95" xfId="282" applyNumberFormat="1" applyFont="1" applyBorder="1" applyAlignment="1" applyProtection="1">
      <alignment horizontal="center"/>
      <protection locked="0"/>
    </xf>
    <xf numFmtId="184" fontId="52" fillId="0" borderId="22" xfId="280" applyNumberFormat="1" applyFont="1" applyFill="1" applyBorder="1" applyAlignment="1" applyProtection="1">
      <alignment horizontal="center" wrapText="1"/>
      <protection locked="0"/>
    </xf>
    <xf numFmtId="184" fontId="52" fillId="0" borderId="134" xfId="280" applyNumberFormat="1" applyFont="1" applyFill="1" applyBorder="1" applyAlignment="1" applyProtection="1">
      <alignment horizontal="center" wrapText="1"/>
      <protection locked="0"/>
    </xf>
    <xf numFmtId="164" fontId="66" fillId="0" borderId="131" xfId="282" applyNumberFormat="1" applyFont="1" applyBorder="1" applyAlignment="1" applyProtection="1">
      <alignment horizontal="center"/>
      <protection locked="0"/>
    </xf>
    <xf numFmtId="184" fontId="52" fillId="0" borderId="17" xfId="280" applyNumberFormat="1" applyFont="1" applyFill="1" applyBorder="1" applyAlignment="1" applyProtection="1">
      <alignment horizontal="center" wrapText="1"/>
      <protection locked="0"/>
    </xf>
    <xf numFmtId="0" fontId="65" fillId="0" borderId="88" xfId="232" applyFont="1" applyBorder="1" applyAlignment="1" applyProtection="1">
      <alignment horizontal="center"/>
      <protection locked="0"/>
    </xf>
    <xf numFmtId="164" fontId="66" fillId="0" borderId="93" xfId="282" applyNumberFormat="1" applyFont="1" applyBorder="1" applyAlignment="1" applyProtection="1">
      <alignment horizontal="center"/>
      <protection locked="0"/>
    </xf>
    <xf numFmtId="164" fontId="66" fillId="0" borderId="107" xfId="282" applyNumberFormat="1" applyFont="1" applyBorder="1" applyAlignment="1" applyProtection="1">
      <alignment horizontal="center"/>
      <protection locked="0"/>
    </xf>
    <xf numFmtId="0" fontId="65" fillId="0" borderId="89" xfId="232" applyFont="1" applyBorder="1" applyAlignment="1" applyProtection="1">
      <alignment horizontal="center"/>
      <protection locked="0"/>
    </xf>
    <xf numFmtId="164" fontId="66" fillId="0" borderId="94" xfId="282" applyNumberFormat="1" applyFont="1" applyBorder="1" applyAlignment="1" applyProtection="1">
      <alignment horizontal="center"/>
      <protection locked="0"/>
    </xf>
    <xf numFmtId="0" fontId="65" fillId="0" borderId="90" xfId="232" applyFont="1" applyBorder="1" applyAlignment="1" applyProtection="1">
      <alignment horizontal="center"/>
      <protection locked="0"/>
    </xf>
    <xf numFmtId="0" fontId="65" fillId="0" borderId="91" xfId="232" applyFont="1" applyBorder="1" applyAlignment="1" applyProtection="1">
      <alignment horizontal="center"/>
      <protection locked="0"/>
    </xf>
    <xf numFmtId="0" fontId="65" fillId="0" borderId="104" xfId="232" applyFont="1" applyBorder="1" applyAlignment="1" applyProtection="1">
      <alignment horizontal="center"/>
      <protection locked="0"/>
    </xf>
    <xf numFmtId="164" fontId="66" fillId="0" borderId="102" xfId="282" applyNumberFormat="1" applyFont="1" applyBorder="1" applyAlignment="1" applyProtection="1">
      <alignment horizontal="center"/>
      <protection locked="0"/>
    </xf>
    <xf numFmtId="184" fontId="52" fillId="0" borderId="66" xfId="280" applyNumberFormat="1" applyFont="1" applyFill="1" applyBorder="1" applyAlignment="1" applyProtection="1">
      <alignment horizontal="center" wrapText="1"/>
      <protection locked="0"/>
    </xf>
    <xf numFmtId="184" fontId="52" fillId="0" borderId="81" xfId="280" applyNumberFormat="1" applyFont="1" applyFill="1" applyBorder="1" applyAlignment="1" applyProtection="1">
      <alignment horizontal="center" wrapText="1"/>
      <protection locked="0"/>
    </xf>
    <xf numFmtId="0" fontId="65" fillId="0" borderId="105" xfId="232" applyFont="1" applyBorder="1" applyAlignment="1" applyProtection="1">
      <alignment horizontal="center"/>
      <protection locked="0"/>
    </xf>
    <xf numFmtId="164" fontId="66" fillId="0" borderId="105" xfId="282" applyNumberFormat="1" applyFont="1" applyBorder="1" applyAlignment="1" applyProtection="1">
      <alignment horizontal="center"/>
      <protection locked="0"/>
    </xf>
    <xf numFmtId="184" fontId="52" fillId="0" borderId="109" xfId="280" applyNumberFormat="1" applyFont="1" applyFill="1" applyBorder="1" applyAlignment="1" applyProtection="1">
      <alignment horizontal="center" wrapText="1"/>
      <protection locked="0"/>
    </xf>
    <xf numFmtId="184" fontId="52" fillId="0" borderId="70" xfId="280" applyNumberFormat="1" applyFont="1" applyFill="1" applyBorder="1" applyAlignment="1" applyProtection="1">
      <alignment horizontal="center" wrapText="1"/>
      <protection locked="0"/>
    </xf>
    <xf numFmtId="164" fontId="66" fillId="0" borderId="106" xfId="282" applyNumberFormat="1" applyFont="1" applyBorder="1" applyAlignment="1" applyProtection="1">
      <alignment horizontal="center"/>
      <protection locked="0"/>
    </xf>
    <xf numFmtId="184" fontId="52" fillId="0" borderId="67" xfId="280" applyNumberFormat="1" applyFont="1" applyFill="1" applyBorder="1" applyAlignment="1" applyProtection="1">
      <alignment horizontal="center" wrapText="1"/>
      <protection locked="0"/>
    </xf>
    <xf numFmtId="0" fontId="65" fillId="0" borderId="103" xfId="232" applyFont="1" applyBorder="1" applyAlignment="1" applyProtection="1">
      <alignment horizontal="center"/>
      <protection locked="0"/>
    </xf>
    <xf numFmtId="164" fontId="66" fillId="0" borderId="92" xfId="282" applyNumberFormat="1" applyFont="1" applyBorder="1" applyAlignment="1" applyProtection="1">
      <alignment horizontal="center"/>
      <protection locked="0"/>
    </xf>
    <xf numFmtId="184" fontId="52" fillId="0" borderId="110" xfId="280" applyNumberFormat="1" applyFont="1" applyFill="1" applyBorder="1" applyAlignment="1" applyProtection="1">
      <alignment horizontal="center" wrapText="1"/>
      <protection locked="0"/>
    </xf>
    <xf numFmtId="184" fontId="52" fillId="0" borderId="108" xfId="280" applyNumberFormat="1" applyFont="1" applyFill="1" applyBorder="1" applyAlignment="1" applyProtection="1">
      <alignment horizontal="center" wrapText="1"/>
      <protection locked="0"/>
    </xf>
    <xf numFmtId="184" fontId="52" fillId="0" borderId="114" xfId="280" applyNumberFormat="1" applyFont="1" applyFill="1" applyBorder="1" applyAlignment="1" applyProtection="1">
      <alignment horizontal="center" wrapText="1"/>
      <protection locked="0"/>
    </xf>
    <xf numFmtId="164" fontId="66" fillId="0" borderId="96" xfId="282" applyNumberFormat="1" applyFont="1" applyBorder="1" applyAlignment="1" applyProtection="1">
      <alignment horizontal="center"/>
      <protection locked="0"/>
    </xf>
    <xf numFmtId="164" fontId="66" fillId="0" borderId="132" xfId="282" applyNumberFormat="1" applyFont="1" applyBorder="1" applyAlignment="1" applyProtection="1">
      <alignment horizontal="center"/>
      <protection locked="0"/>
    </xf>
    <xf numFmtId="0" fontId="52" fillId="0" borderId="80" xfId="0" applyFont="1" applyBorder="1" applyAlignment="1" applyProtection="1">
      <alignment horizontal="center" vertical="center" wrapText="1"/>
      <protection locked="0"/>
    </xf>
    <xf numFmtId="0" fontId="52" fillId="0" borderId="61" xfId="0" applyFont="1" applyBorder="1" applyAlignment="1" applyProtection="1">
      <alignment horizontal="center" vertical="center" wrapText="1"/>
      <protection locked="0"/>
    </xf>
    <xf numFmtId="0" fontId="52" fillId="0" borderId="61" xfId="0" applyFont="1" applyBorder="1" applyAlignment="1" applyProtection="1">
      <alignment horizontal="center" wrapText="1"/>
      <protection locked="0"/>
    </xf>
    <xf numFmtId="0" fontId="52" fillId="0" borderId="62" xfId="0" applyFont="1" applyBorder="1" applyAlignment="1" applyProtection="1">
      <alignment horizontal="center" wrapText="1"/>
      <protection locked="0"/>
    </xf>
    <xf numFmtId="181" fontId="52" fillId="0" borderId="63" xfId="280" applyNumberFormat="1" applyFont="1" applyFill="1" applyBorder="1" applyAlignment="1" applyProtection="1">
      <alignment horizontal="center" wrapText="1"/>
      <protection locked="0"/>
    </xf>
    <xf numFmtId="181" fontId="52" fillId="0" borderId="64" xfId="280" applyNumberFormat="1" applyFont="1" applyFill="1" applyBorder="1" applyAlignment="1" applyProtection="1">
      <alignment horizontal="center" wrapText="1"/>
      <protection locked="0"/>
    </xf>
    <xf numFmtId="181" fontId="52" fillId="0" borderId="61" xfId="280" applyNumberFormat="1" applyFont="1" applyFill="1" applyBorder="1" applyAlignment="1" applyProtection="1">
      <alignment horizontal="center" wrapText="1"/>
      <protection locked="0"/>
    </xf>
    <xf numFmtId="181" fontId="52" fillId="0" borderId="65" xfId="280" applyNumberFormat="1" applyFont="1" applyFill="1" applyBorder="1" applyAlignment="1" applyProtection="1">
      <alignment horizontal="center" wrapText="1"/>
      <protection locked="0"/>
    </xf>
    <xf numFmtId="181" fontId="52" fillId="0" borderId="112" xfId="280" applyNumberFormat="1" applyFont="1" applyFill="1" applyBorder="1" applyAlignment="1" applyProtection="1">
      <alignment horizontal="center" wrapText="1"/>
      <protection locked="0"/>
    </xf>
    <xf numFmtId="181" fontId="52" fillId="0" borderId="62" xfId="280" applyNumberFormat="1" applyFont="1" applyFill="1" applyBorder="1" applyAlignment="1" applyProtection="1">
      <alignment horizontal="center" wrapText="1"/>
      <protection locked="0"/>
    </xf>
    <xf numFmtId="181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4" fillId="0" borderId="17" xfId="0" applyFont="1" applyBorder="1" applyAlignment="1" applyProtection="1">
      <alignment horizontal="center" vertical="center" wrapText="1"/>
    </xf>
    <xf numFmtId="183" fontId="70" fillId="0" borderId="136" xfId="282" applyNumberFormat="1" applyFont="1" applyBorder="1" applyAlignment="1">
      <alignment horizontal="center" vertical="center" wrapText="1"/>
    </xf>
    <xf numFmtId="183" fontId="70" fillId="0" borderId="137" xfId="282" applyNumberFormat="1" applyFont="1" applyBorder="1" applyAlignment="1">
      <alignment horizontal="center" vertical="center" wrapText="1"/>
    </xf>
    <xf numFmtId="183" fontId="70" fillId="0" borderId="138" xfId="282" applyNumberFormat="1" applyFont="1" applyBorder="1" applyAlignment="1">
      <alignment horizontal="center" vertical="center" wrapText="1"/>
    </xf>
    <xf numFmtId="183" fontId="70" fillId="0" borderId="134" xfId="282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8" borderId="140" xfId="0" applyFont="1" applyFill="1" applyBorder="1" applyAlignment="1">
      <alignment horizontal="center" vertical="center"/>
    </xf>
    <xf numFmtId="0" fontId="53" fillId="28" borderId="75" xfId="0" applyFont="1" applyFill="1" applyBorder="1" applyAlignment="1">
      <alignment horizontal="center" vertical="center"/>
    </xf>
    <xf numFmtId="0" fontId="53" fillId="28" borderId="141" xfId="0" applyFont="1" applyFill="1" applyBorder="1" applyAlignment="1">
      <alignment horizontal="center" vertical="center"/>
    </xf>
    <xf numFmtId="0" fontId="53" fillId="29" borderId="142" xfId="0" applyFont="1" applyFill="1" applyBorder="1" applyAlignment="1">
      <alignment horizontal="center" vertical="center" wrapText="1"/>
    </xf>
    <xf numFmtId="0" fontId="53" fillId="29" borderId="24" xfId="0" applyFont="1" applyFill="1" applyBorder="1" applyAlignment="1">
      <alignment horizontal="center" vertical="center" wrapText="1"/>
    </xf>
    <xf numFmtId="0" fontId="53" fillId="33" borderId="19" xfId="0" applyFont="1" applyFill="1" applyBorder="1" applyAlignment="1">
      <alignment horizontal="center" vertical="center" wrapText="1"/>
    </xf>
    <xf numFmtId="0" fontId="53" fillId="33" borderId="17" xfId="0" applyFont="1" applyFill="1" applyBorder="1" applyAlignment="1">
      <alignment horizontal="center" vertical="center" wrapText="1"/>
    </xf>
    <xf numFmtId="0" fontId="53" fillId="33" borderId="24" xfId="0" applyFont="1" applyFill="1" applyBorder="1" applyAlignment="1">
      <alignment horizontal="center" vertical="center" wrapText="1"/>
    </xf>
    <xf numFmtId="0" fontId="53" fillId="33" borderId="18" xfId="0" applyFont="1" applyFill="1" applyBorder="1" applyAlignment="1">
      <alignment horizontal="center" vertical="center" wrapText="1"/>
    </xf>
    <xf numFmtId="0" fontId="53" fillId="36" borderId="112" xfId="0" applyFont="1" applyFill="1" applyBorder="1" applyAlignment="1">
      <alignment horizontal="right" vertical="center" wrapText="1"/>
    </xf>
    <xf numFmtId="0" fontId="53" fillId="36" borderId="150" xfId="0" applyFont="1" applyFill="1" applyBorder="1" applyAlignment="1">
      <alignment horizontal="right" vertical="center" wrapText="1"/>
    </xf>
    <xf numFmtId="0" fontId="53" fillId="31" borderId="140" xfId="0" applyFont="1" applyFill="1" applyBorder="1" applyAlignment="1">
      <alignment horizontal="center" vertical="center" wrapText="1"/>
    </xf>
    <xf numFmtId="0" fontId="53" fillId="31" borderId="75" xfId="0" applyFont="1" applyFill="1" applyBorder="1" applyAlignment="1">
      <alignment horizontal="center" vertical="center" wrapText="1"/>
    </xf>
    <xf numFmtId="0" fontId="53" fillId="31" borderId="141" xfId="0" applyFont="1" applyFill="1" applyBorder="1" applyAlignment="1">
      <alignment horizontal="center" vertical="center" wrapText="1"/>
    </xf>
    <xf numFmtId="0" fontId="53" fillId="31" borderId="19" xfId="0" applyFont="1" applyFill="1" applyBorder="1" applyAlignment="1">
      <alignment horizontal="center" vertical="center" wrapText="1"/>
    </xf>
    <xf numFmtId="0" fontId="53" fillId="31" borderId="17" xfId="0" applyFont="1" applyFill="1" applyBorder="1" applyAlignment="1">
      <alignment horizontal="center" vertical="center" wrapText="1"/>
    </xf>
    <xf numFmtId="0" fontId="53" fillId="31" borderId="18" xfId="0" applyFont="1" applyFill="1" applyBorder="1" applyAlignment="1">
      <alignment horizontal="center" vertical="center" wrapText="1"/>
    </xf>
    <xf numFmtId="0" fontId="53" fillId="34" borderId="140" xfId="0" applyFont="1" applyFill="1" applyBorder="1" applyAlignment="1">
      <alignment horizontal="center" vertical="center" wrapText="1"/>
    </xf>
    <xf numFmtId="0" fontId="53" fillId="34" borderId="75" xfId="0" applyFont="1" applyFill="1" applyBorder="1" applyAlignment="1">
      <alignment horizontal="center" vertical="center" wrapText="1"/>
    </xf>
    <xf numFmtId="0" fontId="53" fillId="34" borderId="142" xfId="0" applyFont="1" applyFill="1" applyBorder="1" applyAlignment="1">
      <alignment horizontal="center" vertical="center" wrapText="1"/>
    </xf>
    <xf numFmtId="183" fontId="70" fillId="0" borderId="139" xfId="282" applyNumberFormat="1" applyFont="1" applyBorder="1" applyAlignment="1">
      <alignment horizontal="center" vertical="center" wrapText="1"/>
    </xf>
    <xf numFmtId="0" fontId="53" fillId="0" borderId="81" xfId="0" applyFont="1" applyBorder="1" applyAlignment="1">
      <alignment horizontal="center" vertical="center" textRotation="90" wrapText="1"/>
    </xf>
    <xf numFmtId="0" fontId="53" fillId="0" borderId="66" xfId="0" applyFont="1" applyBorder="1" applyAlignment="1">
      <alignment horizontal="center" vertical="center" textRotation="90" wrapText="1"/>
    </xf>
    <xf numFmtId="0" fontId="53" fillId="0" borderId="143" xfId="0" applyFont="1" applyBorder="1" applyAlignment="1">
      <alignment horizontal="center" vertical="center" textRotation="90" wrapText="1"/>
    </xf>
    <xf numFmtId="0" fontId="53" fillId="0" borderId="144" xfId="0" applyFont="1" applyBorder="1" applyAlignment="1">
      <alignment horizontal="center" vertical="center" textRotation="90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7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8" xfId="0" applyFont="1" applyBorder="1" applyAlignment="1">
      <alignment vertical="center" wrapText="1"/>
    </xf>
    <xf numFmtId="0" fontId="52" fillId="0" borderId="79" xfId="0" applyFont="1" applyBorder="1" applyAlignment="1">
      <alignment vertical="center" wrapText="1"/>
    </xf>
    <xf numFmtId="0" fontId="52" fillId="0" borderId="71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71" xfId="0" applyFont="1" applyBorder="1" applyAlignment="1">
      <alignment vertical="center" wrapText="1"/>
    </xf>
    <xf numFmtId="0" fontId="53" fillId="25" borderId="127" xfId="0" applyFont="1" applyFill="1" applyBorder="1" applyAlignment="1" applyProtection="1">
      <alignment horizontal="center" vertical="center" wrapText="1"/>
    </xf>
    <xf numFmtId="0" fontId="53" fillId="25" borderId="117" xfId="0" applyFont="1" applyFill="1" applyBorder="1" applyAlignment="1" applyProtection="1">
      <alignment horizontal="center" vertical="center" wrapText="1"/>
    </xf>
    <xf numFmtId="0" fontId="53" fillId="27" borderId="117" xfId="0" applyFont="1" applyFill="1" applyBorder="1" applyAlignment="1" applyProtection="1">
      <alignment horizontal="center" vertical="center" wrapText="1"/>
    </xf>
    <xf numFmtId="0" fontId="53" fillId="25" borderId="130" xfId="0" applyFont="1" applyFill="1" applyBorder="1" applyAlignment="1" applyProtection="1">
      <alignment horizontal="center" vertical="center" wrapText="1"/>
    </xf>
    <xf numFmtId="0" fontId="0" fillId="0" borderId="130" xfId="0" applyBorder="1" applyAlignment="1" applyProtection="1">
      <alignment horizontal="center" vertical="center" wrapText="1"/>
    </xf>
    <xf numFmtId="0" fontId="53" fillId="25" borderId="123" xfId="0" applyFont="1" applyFill="1" applyBorder="1" applyAlignment="1" applyProtection="1">
      <alignment horizontal="center" vertical="center" wrapText="1"/>
    </xf>
    <xf numFmtId="0" fontId="53" fillId="27" borderId="115" xfId="0" applyFont="1" applyFill="1" applyBorder="1" applyAlignment="1" applyProtection="1">
      <alignment horizontal="center" vertical="center" wrapText="1"/>
    </xf>
    <xf numFmtId="0" fontId="0" fillId="30" borderId="120" xfId="0" applyFill="1" applyBorder="1" applyAlignment="1" applyProtection="1">
      <alignment horizontal="center" vertical="center" wrapText="1"/>
    </xf>
    <xf numFmtId="0" fontId="67" fillId="26" borderId="135" xfId="0" applyFont="1" applyFill="1" applyBorder="1" applyAlignment="1" applyProtection="1">
      <alignment horizontal="center" vertical="center" wrapText="1"/>
    </xf>
    <xf numFmtId="0" fontId="0" fillId="0" borderId="101" xfId="0" applyBorder="1" applyAlignment="1" applyProtection="1"/>
    <xf numFmtId="0" fontId="0" fillId="0" borderId="99" xfId="0" applyBorder="1" applyAlignment="1" applyProtection="1"/>
    <xf numFmtId="0" fontId="53" fillId="25" borderId="101" xfId="0" applyFont="1" applyFill="1" applyBorder="1" applyAlignment="1" applyProtection="1">
      <alignment horizontal="center" vertical="center" wrapText="1"/>
    </xf>
    <xf numFmtId="0" fontId="0" fillId="0" borderId="99" xfId="0" applyBorder="1" applyAlignment="1" applyProtection="1">
      <alignment horizontal="center" vertical="center" wrapText="1"/>
    </xf>
    <xf numFmtId="0" fontId="53" fillId="25" borderId="133" xfId="0" applyFont="1" applyFill="1" applyBorder="1" applyAlignment="1" applyProtection="1">
      <alignment horizontal="center" vertical="center" wrapText="1"/>
    </xf>
    <xf numFmtId="0" fontId="0" fillId="0" borderId="133" xfId="0" applyBorder="1" applyAlignment="1" applyProtection="1"/>
    <xf numFmtId="0" fontId="53" fillId="25" borderId="99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/>
    </xf>
    <xf numFmtId="0" fontId="53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/>
    </xf>
    <xf numFmtId="0" fontId="68" fillId="25" borderId="128" xfId="0" applyFont="1" applyFill="1" applyBorder="1" applyAlignment="1" applyProtection="1">
      <alignment horizontal="center" vertical="center" wrapText="1"/>
    </xf>
    <xf numFmtId="0" fontId="68" fillId="25" borderId="10" xfId="0" applyFont="1" applyFill="1" applyBorder="1" applyAlignment="1" applyProtection="1">
      <alignment horizontal="center" vertical="center" wrapText="1"/>
    </xf>
    <xf numFmtId="0" fontId="68" fillId="25" borderId="129" xfId="0" applyFont="1" applyFill="1" applyBorder="1" applyAlignment="1" applyProtection="1">
      <alignment horizontal="center" vertical="center" wrapText="1"/>
    </xf>
    <xf numFmtId="0" fontId="68" fillId="25" borderId="116" xfId="0" applyFont="1" applyFill="1" applyBorder="1" applyAlignment="1" applyProtection="1">
      <alignment horizontal="center" vertical="center" wrapText="1"/>
    </xf>
    <xf numFmtId="0" fontId="68" fillId="25" borderId="122" xfId="0" applyFont="1" applyFill="1" applyBorder="1" applyAlignment="1" applyProtection="1">
      <alignment horizontal="center" vertical="center" wrapText="1"/>
    </xf>
    <xf numFmtId="0" fontId="53" fillId="27" borderId="116" xfId="0" applyFont="1" applyFill="1" applyBorder="1" applyAlignment="1" applyProtection="1">
      <alignment horizontal="center" vertical="center" wrapText="1"/>
    </xf>
    <xf numFmtId="0" fontId="53" fillId="27" borderId="118" xfId="0" applyFont="1" applyFill="1" applyBorder="1" applyAlignment="1" applyProtection="1">
      <alignment horizontal="center" vertical="center" wrapText="1"/>
    </xf>
    <xf numFmtId="0" fontId="0" fillId="30" borderId="119" xfId="0" applyFill="1" applyBorder="1" applyAlignment="1" applyProtection="1">
      <alignment horizontal="center" vertical="center" wrapText="1"/>
    </xf>
    <xf numFmtId="0" fontId="53" fillId="31" borderId="123" xfId="0" applyFont="1" applyFill="1" applyBorder="1" applyAlignment="1" applyProtection="1">
      <alignment horizontal="center" vertical="center" wrapText="1"/>
    </xf>
    <xf numFmtId="0" fontId="53" fillId="25" borderId="113" xfId="0" applyFont="1" applyFill="1" applyBorder="1" applyAlignment="1" applyProtection="1">
      <alignment horizontal="center" vertical="center" wrapText="1"/>
    </xf>
    <xf numFmtId="0" fontId="53" fillId="25" borderId="124" xfId="0" applyFont="1" applyFill="1" applyBorder="1" applyAlignment="1" applyProtection="1">
      <alignment horizontal="center" vertical="center" wrapText="1"/>
    </xf>
    <xf numFmtId="0" fontId="53" fillId="25" borderId="125" xfId="0" applyFont="1" applyFill="1" applyBorder="1" applyAlignment="1" applyProtection="1">
      <alignment horizontal="center" vertical="center" wrapText="1"/>
    </xf>
    <xf numFmtId="0" fontId="53" fillId="25" borderId="126" xfId="0" applyFont="1" applyFill="1" applyBorder="1" applyAlignment="1" applyProtection="1">
      <alignment horizontal="center" vertical="center" wrapText="1"/>
    </xf>
    <xf numFmtId="0" fontId="69" fillId="0" borderId="10" xfId="0" applyFont="1" applyBorder="1" applyAlignment="1" applyProtection="1">
      <alignment horizontal="center" vertical="center" wrapText="1"/>
    </xf>
    <xf numFmtId="0" fontId="69" fillId="0" borderId="129" xfId="0" applyFont="1" applyBorder="1" applyAlignment="1" applyProtection="1">
      <alignment horizontal="center" vertical="center" wrapText="1"/>
    </xf>
    <xf numFmtId="0" fontId="53" fillId="31" borderId="130" xfId="0" applyFont="1" applyFill="1" applyBorder="1" applyAlignment="1" applyProtection="1">
      <alignment horizontal="center" vertical="center" wrapText="1"/>
    </xf>
    <xf numFmtId="0" fontId="0" fillId="32" borderId="130" xfId="0" applyFill="1" applyBorder="1" applyAlignment="1" applyProtection="1">
      <alignment horizontal="center" vertical="center" wrapText="1"/>
    </xf>
    <xf numFmtId="0" fontId="57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>
      <alignment horizontal="left"/>
    </xf>
    <xf numFmtId="0" fontId="53" fillId="0" borderId="81" xfId="0" applyFont="1" applyBorder="1" applyAlignment="1" applyProtection="1">
      <alignment horizontal="center" vertical="center" textRotation="90" wrapText="1"/>
      <protection locked="0"/>
    </xf>
    <xf numFmtId="0" fontId="64" fillId="0" borderId="66" xfId="0" applyFont="1" applyBorder="1" applyAlignment="1" applyProtection="1">
      <alignment horizontal="center" vertical="center" textRotation="90" wrapText="1"/>
      <protection locked="0"/>
    </xf>
    <xf numFmtId="183" fontId="63" fillId="0" borderId="82" xfId="282" applyNumberFormat="1" applyFont="1" applyBorder="1" applyAlignment="1" applyProtection="1">
      <alignment horizontal="center" vertical="center" wrapText="1"/>
      <protection locked="0"/>
    </xf>
    <xf numFmtId="183" fontId="63" fillId="0" borderId="85" xfId="282" applyNumberFormat="1" applyFont="1" applyBorder="1" applyAlignment="1" applyProtection="1">
      <alignment horizontal="center" vertical="center" wrapText="1"/>
      <protection locked="0"/>
    </xf>
    <xf numFmtId="0" fontId="63" fillId="0" borderId="86" xfId="232" applyFont="1" applyBorder="1" applyAlignment="1" applyProtection="1">
      <alignment horizontal="center" vertical="center" wrapText="1"/>
      <protection locked="0"/>
    </xf>
    <xf numFmtId="0" fontId="63" fillId="0" borderId="82" xfId="232" applyFont="1" applyBorder="1" applyAlignment="1" applyProtection="1">
      <alignment horizontal="center" vertical="center" wrapText="1"/>
      <protection locked="0"/>
    </xf>
    <xf numFmtId="0" fontId="63" fillId="0" borderId="85" xfId="232" applyFont="1" applyBorder="1" applyAlignment="1" applyProtection="1">
      <alignment horizontal="center" vertical="center" wrapText="1"/>
      <protection locked="0"/>
    </xf>
    <xf numFmtId="0" fontId="63" fillId="0" borderId="87" xfId="232" applyFont="1" applyBorder="1" applyAlignment="1" applyProtection="1">
      <alignment horizontal="center" vertical="center" wrapText="1"/>
      <protection locked="0"/>
    </xf>
    <xf numFmtId="183" fontId="65" fillId="0" borderId="97" xfId="282" applyNumberFormat="1" applyFont="1" applyBorder="1" applyAlignment="1" applyProtection="1">
      <alignment horizontal="center" vertical="center" wrapText="1"/>
      <protection locked="0"/>
    </xf>
    <xf numFmtId="183" fontId="65" fillId="0" borderId="82" xfId="282" applyNumberFormat="1" applyFont="1" applyBorder="1" applyAlignment="1" applyProtection="1">
      <alignment horizontal="center" vertical="center" wrapText="1"/>
      <protection locked="0"/>
    </xf>
    <xf numFmtId="183" fontId="65" fillId="0" borderId="83" xfId="282" applyNumberFormat="1" applyFont="1" applyBorder="1" applyAlignment="1" applyProtection="1">
      <alignment horizontal="center" vertical="center" wrapText="1"/>
      <protection locked="0"/>
    </xf>
    <xf numFmtId="183" fontId="65" fillId="0" borderId="84" xfId="282" applyNumberFormat="1" applyFont="1" applyBorder="1" applyAlignment="1" applyProtection="1">
      <alignment horizontal="center" vertical="center" wrapText="1"/>
      <protection locked="0"/>
    </xf>
    <xf numFmtId="183" fontId="65" fillId="0" borderId="85" xfId="282" applyNumberFormat="1" applyFont="1" applyBorder="1" applyAlignment="1" applyProtection="1">
      <alignment horizontal="center" vertical="center" wrapText="1"/>
      <protection locked="0"/>
    </xf>
    <xf numFmtId="183" fontId="65" fillId="0" borderId="86" xfId="282" applyNumberFormat="1" applyFont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6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Border="1" applyAlignment="1" applyProtection="1">
      <alignment horizontal="left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53" fillId="35" borderId="20" xfId="0" applyFont="1" applyFill="1" applyBorder="1" applyAlignment="1" applyProtection="1">
      <alignment horizontal="center" vertical="center" wrapText="1"/>
    </xf>
    <xf numFmtId="0" fontId="53" fillId="35" borderId="17" xfId="0" applyFont="1" applyFill="1" applyBorder="1" applyAlignment="1" applyProtection="1">
      <alignment horizontal="center" vertical="center" wrapText="1"/>
    </xf>
    <xf numFmtId="0" fontId="57" fillId="8" borderId="20" xfId="0" applyFont="1" applyFill="1" applyBorder="1" applyAlignment="1" applyProtection="1">
      <alignment horizontal="center" vertical="center" wrapText="1"/>
    </xf>
    <xf numFmtId="0" fontId="57" fillId="8" borderId="17" xfId="0" applyFont="1" applyFill="1" applyBorder="1" applyAlignment="1" applyProtection="1">
      <alignment horizontal="center" vertical="center" wrapText="1"/>
    </xf>
    <xf numFmtId="0" fontId="54" fillId="0" borderId="20" xfId="0" applyFont="1" applyBorder="1" applyAlignment="1" applyProtection="1">
      <alignment horizontal="justify" vertical="center" wrapText="1"/>
    </xf>
    <xf numFmtId="0" fontId="54" fillId="0" borderId="17" xfId="0" applyFont="1" applyBorder="1" applyAlignment="1" applyProtection="1">
      <alignment horizontal="justify" vertical="center" wrapText="1"/>
    </xf>
    <xf numFmtId="0" fontId="54" fillId="0" borderId="17" xfId="0" applyFont="1" applyBorder="1" applyAlignment="1" applyProtection="1">
      <alignment horizontal="center" vertical="center" wrapText="1"/>
      <protection locked="0"/>
    </xf>
    <xf numFmtId="0" fontId="53" fillId="8" borderId="20" xfId="0" applyFont="1" applyFill="1" applyBorder="1" applyAlignment="1" applyProtection="1">
      <alignment horizontal="center" vertical="center" wrapText="1"/>
    </xf>
    <xf numFmtId="0" fontId="53" fillId="8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left" vertical="center" wrapText="1"/>
    </xf>
    <xf numFmtId="0" fontId="57" fillId="0" borderId="0" xfId="0" applyFont="1" applyBorder="1" applyAlignment="1" applyProtection="1">
      <alignment horizontal="left" vertical="center" wrapText="1"/>
    </xf>
    <xf numFmtId="0" fontId="54" fillId="0" borderId="17" xfId="0" applyFont="1" applyBorder="1" applyAlignment="1" applyProtection="1">
      <alignment horizontal="center" vertical="center" wrapText="1"/>
    </xf>
    <xf numFmtId="0" fontId="54" fillId="0" borderId="72" xfId="0" applyFont="1" applyBorder="1" applyAlignment="1">
      <alignment horizontal="left" vertical="center" wrapText="1"/>
    </xf>
    <xf numFmtId="0" fontId="54" fillId="0" borderId="70" xfId="0" applyFont="1" applyBorder="1" applyAlignment="1">
      <alignment horizontal="left" vertical="center" wrapText="1"/>
    </xf>
    <xf numFmtId="0" fontId="54" fillId="0" borderId="73" xfId="0" applyFont="1" applyBorder="1" applyAlignment="1">
      <alignment horizontal="left" vertical="center" wrapText="1"/>
    </xf>
    <xf numFmtId="0" fontId="57" fillId="24" borderId="72" xfId="0" applyFont="1" applyFill="1" applyBorder="1" applyAlignment="1">
      <alignment horizontal="center" vertical="center" wrapText="1"/>
    </xf>
    <xf numFmtId="0" fontId="57" fillId="24" borderId="70" xfId="0" applyFont="1" applyFill="1" applyBorder="1" applyAlignment="1">
      <alignment horizontal="center" vertical="center" wrapText="1"/>
    </xf>
    <xf numFmtId="0" fontId="57" fillId="24" borderId="73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81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opLeftCell="B1" zoomScale="110" zoomScaleNormal="110" workbookViewId="0">
      <selection activeCell="K26" sqref="K26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ht="12.75" customHeight="1">
      <c r="A2" s="354" t="s">
        <v>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32" customFormat="1" ht="12.75" customHeight="1">
      <c r="A4" s="355" t="s">
        <v>202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1:13" s="229" customFormat="1" ht="12.75" customHeight="1" thickBot="1">
      <c r="A5" s="228"/>
      <c r="B5" s="228"/>
      <c r="C5" s="228"/>
      <c r="D5" s="228"/>
      <c r="E5" s="228"/>
      <c r="F5" s="228"/>
      <c r="G5" s="228"/>
      <c r="H5" s="228"/>
      <c r="I5" s="228"/>
      <c r="L5" s="356" t="s">
        <v>205</v>
      </c>
      <c r="M5" s="356"/>
    </row>
    <row r="6" spans="1:13" ht="12.75" customHeight="1" thickTop="1">
      <c r="A6" s="368" t="s">
        <v>4</v>
      </c>
      <c r="B6" s="369"/>
      <c r="C6" s="369"/>
      <c r="D6" s="370"/>
      <c r="E6" s="374" t="s">
        <v>5</v>
      </c>
      <c r="F6" s="375"/>
      <c r="G6" s="375"/>
      <c r="H6" s="375"/>
      <c r="I6" s="376"/>
      <c r="J6" s="357" t="s">
        <v>6</v>
      </c>
      <c r="K6" s="358"/>
      <c r="L6" s="359"/>
      <c r="M6" s="360" t="s">
        <v>7</v>
      </c>
    </row>
    <row r="7" spans="1:13" ht="21" customHeight="1">
      <c r="A7" s="371"/>
      <c r="B7" s="372"/>
      <c r="C7" s="372"/>
      <c r="D7" s="373"/>
      <c r="E7" s="362" t="s">
        <v>8</v>
      </c>
      <c r="F7" s="363"/>
      <c r="G7" s="363"/>
      <c r="H7" s="363" t="s">
        <v>9</v>
      </c>
      <c r="I7" s="364" t="s">
        <v>10</v>
      </c>
      <c r="J7" s="362" t="s">
        <v>11</v>
      </c>
      <c r="K7" s="363" t="s">
        <v>12</v>
      </c>
      <c r="L7" s="365" t="s">
        <v>10</v>
      </c>
      <c r="M7" s="361"/>
    </row>
    <row r="8" spans="1:13" ht="44.45" customHeight="1">
      <c r="A8" s="180" t="s">
        <v>158</v>
      </c>
      <c r="B8" s="181" t="s">
        <v>159</v>
      </c>
      <c r="C8" s="181" t="s">
        <v>13</v>
      </c>
      <c r="D8" s="173" t="s">
        <v>14</v>
      </c>
      <c r="E8" s="180" t="s">
        <v>15</v>
      </c>
      <c r="F8" s="181" t="s">
        <v>16</v>
      </c>
      <c r="G8" s="172" t="s">
        <v>17</v>
      </c>
      <c r="H8" s="363"/>
      <c r="I8" s="364"/>
      <c r="J8" s="362"/>
      <c r="K8" s="363"/>
      <c r="L8" s="365"/>
      <c r="M8" s="361"/>
    </row>
    <row r="9" spans="1:13" s="7" customFormat="1" ht="12.75" customHeight="1">
      <c r="A9" s="380" t="s">
        <v>153</v>
      </c>
      <c r="B9" s="378" t="s">
        <v>157</v>
      </c>
      <c r="C9" s="377" t="s">
        <v>154</v>
      </c>
      <c r="D9" s="186">
        <v>13</v>
      </c>
      <c r="E9" s="187">
        <v>62</v>
      </c>
      <c r="F9" s="188"/>
      <c r="G9" s="272">
        <f>E9+F9</f>
        <v>62</v>
      </c>
      <c r="H9" s="268"/>
      <c r="I9" s="272">
        <f>G9+H9</f>
        <v>62</v>
      </c>
      <c r="J9" s="187">
        <v>23</v>
      </c>
      <c r="K9" s="188">
        <v>4</v>
      </c>
      <c r="L9" s="284">
        <f>J9+K9</f>
        <v>27</v>
      </c>
      <c r="M9" s="207">
        <v>3</v>
      </c>
    </row>
    <row r="10" spans="1:13" s="7" customFormat="1" ht="12.75" customHeight="1">
      <c r="A10" s="381"/>
      <c r="B10" s="379"/>
      <c r="C10" s="351"/>
      <c r="D10" s="189">
        <v>12</v>
      </c>
      <c r="E10" s="190">
        <v>1</v>
      </c>
      <c r="F10" s="191"/>
      <c r="G10" s="273">
        <f t="shared" ref="G10:G33" si="0">E10+F10</f>
        <v>1</v>
      </c>
      <c r="H10" s="269"/>
      <c r="I10" s="273">
        <f t="shared" ref="I10:I49" si="1">G10+H10</f>
        <v>1</v>
      </c>
      <c r="J10" s="190"/>
      <c r="K10" s="191"/>
      <c r="L10" s="285">
        <f t="shared" ref="L10:L49" si="2">J10+K10</f>
        <v>0</v>
      </c>
      <c r="M10" s="208"/>
    </row>
    <row r="11" spans="1:13" s="7" customFormat="1" ht="12.75" customHeight="1">
      <c r="A11" s="381"/>
      <c r="B11" s="379"/>
      <c r="C11" s="352"/>
      <c r="D11" s="192">
        <v>11</v>
      </c>
      <c r="E11" s="193">
        <v>0</v>
      </c>
      <c r="F11" s="194"/>
      <c r="G11" s="274">
        <f t="shared" si="0"/>
        <v>0</v>
      </c>
      <c r="H11" s="269"/>
      <c r="I11" s="274">
        <f t="shared" si="1"/>
        <v>0</v>
      </c>
      <c r="J11" s="193"/>
      <c r="K11" s="194"/>
      <c r="L11" s="286">
        <f t="shared" si="2"/>
        <v>0</v>
      </c>
      <c r="M11" s="209"/>
    </row>
    <row r="12" spans="1:13" s="7" customFormat="1" ht="12.75" customHeight="1">
      <c r="A12" s="381"/>
      <c r="B12" s="379"/>
      <c r="C12" s="350" t="s">
        <v>155</v>
      </c>
      <c r="D12" s="186">
        <v>10</v>
      </c>
      <c r="E12" s="187">
        <v>4</v>
      </c>
      <c r="F12" s="188"/>
      <c r="G12" s="272">
        <f t="shared" si="0"/>
        <v>4</v>
      </c>
      <c r="H12" s="269"/>
      <c r="I12" s="272">
        <f t="shared" si="1"/>
        <v>4</v>
      </c>
      <c r="J12" s="187"/>
      <c r="K12" s="188"/>
      <c r="L12" s="284">
        <f t="shared" si="2"/>
        <v>0</v>
      </c>
      <c r="M12" s="207"/>
    </row>
    <row r="13" spans="1:13" s="7" customFormat="1" ht="12.75" customHeight="1">
      <c r="A13" s="381"/>
      <c r="B13" s="379"/>
      <c r="C13" s="351"/>
      <c r="D13" s="189">
        <v>9</v>
      </c>
      <c r="E13" s="190">
        <v>11</v>
      </c>
      <c r="F13" s="191"/>
      <c r="G13" s="273">
        <f t="shared" si="0"/>
        <v>11</v>
      </c>
      <c r="H13" s="269"/>
      <c r="I13" s="273">
        <f t="shared" si="1"/>
        <v>11</v>
      </c>
      <c r="J13" s="190"/>
      <c r="K13" s="191"/>
      <c r="L13" s="285">
        <f t="shared" si="2"/>
        <v>0</v>
      </c>
      <c r="M13" s="208"/>
    </row>
    <row r="14" spans="1:13" s="7" customFormat="1" ht="12.75" customHeight="1">
      <c r="A14" s="381"/>
      <c r="B14" s="379"/>
      <c r="C14" s="351"/>
      <c r="D14" s="189">
        <v>8</v>
      </c>
      <c r="E14" s="190">
        <v>2</v>
      </c>
      <c r="F14" s="191"/>
      <c r="G14" s="273">
        <f t="shared" si="0"/>
        <v>2</v>
      </c>
      <c r="H14" s="269"/>
      <c r="I14" s="273">
        <f t="shared" si="1"/>
        <v>2</v>
      </c>
      <c r="J14" s="190"/>
      <c r="K14" s="191"/>
      <c r="L14" s="285">
        <f t="shared" si="2"/>
        <v>0</v>
      </c>
      <c r="M14" s="208"/>
    </row>
    <row r="15" spans="1:13" s="7" customFormat="1" ht="12.75" customHeight="1">
      <c r="A15" s="381"/>
      <c r="B15" s="379"/>
      <c r="C15" s="351"/>
      <c r="D15" s="195">
        <v>7</v>
      </c>
      <c r="E15" s="196">
        <v>8</v>
      </c>
      <c r="F15" s="197"/>
      <c r="G15" s="275">
        <f t="shared" si="0"/>
        <v>8</v>
      </c>
      <c r="H15" s="269"/>
      <c r="I15" s="275">
        <f t="shared" si="1"/>
        <v>8</v>
      </c>
      <c r="J15" s="196"/>
      <c r="K15" s="197"/>
      <c r="L15" s="287">
        <f t="shared" si="2"/>
        <v>0</v>
      </c>
      <c r="M15" s="210"/>
    </row>
    <row r="16" spans="1:13" s="7" customFormat="1" ht="12.75" customHeight="1">
      <c r="A16" s="381"/>
      <c r="B16" s="379"/>
      <c r="C16" s="352"/>
      <c r="D16" s="192">
        <v>6</v>
      </c>
      <c r="E16" s="193">
        <v>11</v>
      </c>
      <c r="F16" s="194"/>
      <c r="G16" s="274">
        <f t="shared" si="0"/>
        <v>11</v>
      </c>
      <c r="H16" s="269"/>
      <c r="I16" s="274">
        <f t="shared" si="1"/>
        <v>11</v>
      </c>
      <c r="J16" s="193"/>
      <c r="K16" s="194"/>
      <c r="L16" s="286">
        <f t="shared" si="2"/>
        <v>0</v>
      </c>
      <c r="M16" s="209"/>
    </row>
    <row r="17" spans="1:13" s="7" customFormat="1" ht="12.75" customHeight="1">
      <c r="A17" s="381"/>
      <c r="B17" s="379"/>
      <c r="C17" s="350" t="s">
        <v>156</v>
      </c>
      <c r="D17" s="186">
        <v>5</v>
      </c>
      <c r="E17" s="187">
        <v>0</v>
      </c>
      <c r="F17" s="188"/>
      <c r="G17" s="272">
        <f t="shared" si="0"/>
        <v>0</v>
      </c>
      <c r="H17" s="269"/>
      <c r="I17" s="272">
        <f t="shared" si="1"/>
        <v>0</v>
      </c>
      <c r="J17" s="187"/>
      <c r="K17" s="188"/>
      <c r="L17" s="284">
        <f t="shared" si="2"/>
        <v>0</v>
      </c>
      <c r="M17" s="207"/>
    </row>
    <row r="18" spans="1:13" s="7" customFormat="1" ht="12.75" customHeight="1">
      <c r="A18" s="381"/>
      <c r="B18" s="379"/>
      <c r="C18" s="351"/>
      <c r="D18" s="189">
        <v>4</v>
      </c>
      <c r="E18" s="190">
        <v>0</v>
      </c>
      <c r="F18" s="191"/>
      <c r="G18" s="273">
        <f t="shared" si="0"/>
        <v>0</v>
      </c>
      <c r="H18" s="269"/>
      <c r="I18" s="273">
        <f t="shared" si="1"/>
        <v>0</v>
      </c>
      <c r="J18" s="190"/>
      <c r="K18" s="191"/>
      <c r="L18" s="285">
        <f t="shared" si="2"/>
        <v>0</v>
      </c>
      <c r="M18" s="208"/>
    </row>
    <row r="19" spans="1:13" s="7" customFormat="1" ht="12.75" customHeight="1">
      <c r="A19" s="381"/>
      <c r="B19" s="379"/>
      <c r="C19" s="351"/>
      <c r="D19" s="189">
        <v>3</v>
      </c>
      <c r="E19" s="190"/>
      <c r="F19" s="190">
        <v>8</v>
      </c>
      <c r="G19" s="273">
        <f t="shared" si="0"/>
        <v>8</v>
      </c>
      <c r="H19" s="269"/>
      <c r="I19" s="273">
        <f t="shared" si="1"/>
        <v>8</v>
      </c>
      <c r="J19" s="190"/>
      <c r="K19" s="191"/>
      <c r="L19" s="285">
        <f t="shared" si="2"/>
        <v>0</v>
      </c>
      <c r="M19" s="208"/>
    </row>
    <row r="20" spans="1:13" s="7" customFormat="1" ht="12.75" customHeight="1">
      <c r="A20" s="381"/>
      <c r="B20" s="379"/>
      <c r="C20" s="351"/>
      <c r="D20" s="189">
        <v>2</v>
      </c>
      <c r="E20" s="196"/>
      <c r="F20" s="196">
        <v>4</v>
      </c>
      <c r="G20" s="275">
        <f t="shared" si="0"/>
        <v>4</v>
      </c>
      <c r="H20" s="269"/>
      <c r="I20" s="275">
        <f t="shared" si="1"/>
        <v>4</v>
      </c>
      <c r="J20" s="196"/>
      <c r="K20" s="197"/>
      <c r="L20" s="287">
        <f t="shared" si="2"/>
        <v>0</v>
      </c>
      <c r="M20" s="210"/>
    </row>
    <row r="21" spans="1:13" s="7" customFormat="1" ht="12.75" customHeight="1">
      <c r="A21" s="381"/>
      <c r="B21" s="379"/>
      <c r="C21" s="351"/>
      <c r="D21" s="195">
        <v>1</v>
      </c>
      <c r="E21" s="202"/>
      <c r="F21" s="202">
        <v>10</v>
      </c>
      <c r="G21" s="276">
        <f t="shared" si="0"/>
        <v>10</v>
      </c>
      <c r="H21" s="203">
        <v>4</v>
      </c>
      <c r="I21" s="276">
        <f t="shared" si="1"/>
        <v>14</v>
      </c>
      <c r="J21" s="202"/>
      <c r="K21" s="203"/>
      <c r="L21" s="288">
        <f t="shared" si="2"/>
        <v>0</v>
      </c>
      <c r="M21" s="213"/>
    </row>
    <row r="22" spans="1:13" s="184" customFormat="1" ht="12.75" customHeight="1">
      <c r="A22" s="185"/>
      <c r="B22" s="295"/>
      <c r="C22" s="296"/>
      <c r="D22" s="297" t="s">
        <v>201</v>
      </c>
      <c r="E22" s="298">
        <f>SUM(E9:E21)</f>
        <v>99</v>
      </c>
      <c r="F22" s="277">
        <f t="shared" ref="F22:M22" si="3">SUM(F9:F21)</f>
        <v>22</v>
      </c>
      <c r="G22" s="277">
        <f t="shared" si="3"/>
        <v>121</v>
      </c>
      <c r="H22" s="281">
        <f t="shared" si="3"/>
        <v>4</v>
      </c>
      <c r="I22" s="277">
        <f t="shared" si="3"/>
        <v>125</v>
      </c>
      <c r="J22" s="298">
        <f t="shared" si="3"/>
        <v>23</v>
      </c>
      <c r="K22" s="277">
        <f t="shared" si="3"/>
        <v>4</v>
      </c>
      <c r="L22" s="289">
        <f t="shared" si="3"/>
        <v>27</v>
      </c>
      <c r="M22" s="299">
        <f t="shared" si="3"/>
        <v>3</v>
      </c>
    </row>
    <row r="23" spans="1:13" s="7" customFormat="1" ht="12.75" customHeight="1">
      <c r="A23" s="380" t="s">
        <v>171</v>
      </c>
      <c r="B23" s="378" t="s">
        <v>172</v>
      </c>
      <c r="C23" s="377" t="s">
        <v>154</v>
      </c>
      <c r="D23" s="204">
        <v>13</v>
      </c>
      <c r="E23" s="198">
        <v>104</v>
      </c>
      <c r="F23" s="199"/>
      <c r="G23" s="278">
        <f t="shared" si="0"/>
        <v>104</v>
      </c>
      <c r="H23" s="268"/>
      <c r="I23" s="278">
        <f t="shared" si="1"/>
        <v>104</v>
      </c>
      <c r="J23" s="198">
        <v>25</v>
      </c>
      <c r="K23" s="199">
        <v>6</v>
      </c>
      <c r="L23" s="290">
        <f t="shared" si="2"/>
        <v>31</v>
      </c>
      <c r="M23" s="211">
        <v>8</v>
      </c>
    </row>
    <row r="24" spans="1:13" s="7" customFormat="1" ht="12.75" customHeight="1">
      <c r="A24" s="381"/>
      <c r="B24" s="379"/>
      <c r="C24" s="351"/>
      <c r="D24" s="205">
        <v>12</v>
      </c>
      <c r="E24" s="200">
        <v>4</v>
      </c>
      <c r="F24" s="201"/>
      <c r="G24" s="279">
        <f t="shared" si="0"/>
        <v>4</v>
      </c>
      <c r="H24" s="269"/>
      <c r="I24" s="279">
        <f t="shared" si="1"/>
        <v>4</v>
      </c>
      <c r="J24" s="200"/>
      <c r="K24" s="201"/>
      <c r="L24" s="291">
        <f t="shared" si="2"/>
        <v>0</v>
      </c>
      <c r="M24" s="212"/>
    </row>
    <row r="25" spans="1:13" s="7" customFormat="1" ht="12.75" customHeight="1">
      <c r="A25" s="381"/>
      <c r="B25" s="379"/>
      <c r="C25" s="352"/>
      <c r="D25" s="206">
        <v>11</v>
      </c>
      <c r="E25" s="202">
        <v>0</v>
      </c>
      <c r="F25" s="203"/>
      <c r="G25" s="276">
        <f t="shared" si="0"/>
        <v>0</v>
      </c>
      <c r="H25" s="269"/>
      <c r="I25" s="276">
        <f t="shared" si="1"/>
        <v>0</v>
      </c>
      <c r="J25" s="202"/>
      <c r="K25" s="203"/>
      <c r="L25" s="288">
        <f t="shared" si="2"/>
        <v>0</v>
      </c>
      <c r="M25" s="213"/>
    </row>
    <row r="26" spans="1:13" s="7" customFormat="1" ht="12.75" customHeight="1">
      <c r="A26" s="381"/>
      <c r="B26" s="379"/>
      <c r="C26" s="350" t="s">
        <v>155</v>
      </c>
      <c r="D26" s="204">
        <v>10</v>
      </c>
      <c r="E26" s="198">
        <v>2</v>
      </c>
      <c r="F26" s="199"/>
      <c r="G26" s="278">
        <f t="shared" si="0"/>
        <v>2</v>
      </c>
      <c r="H26" s="269"/>
      <c r="I26" s="278">
        <f t="shared" si="1"/>
        <v>2</v>
      </c>
      <c r="J26" s="198"/>
      <c r="K26" s="199"/>
      <c r="L26" s="290">
        <f t="shared" si="2"/>
        <v>0</v>
      </c>
      <c r="M26" s="211"/>
    </row>
    <row r="27" spans="1:13" s="7" customFormat="1" ht="12.75" customHeight="1">
      <c r="A27" s="381"/>
      <c r="B27" s="379"/>
      <c r="C27" s="351"/>
      <c r="D27" s="205">
        <v>9</v>
      </c>
      <c r="E27" s="200">
        <v>21</v>
      </c>
      <c r="F27" s="201"/>
      <c r="G27" s="279">
        <f t="shared" si="0"/>
        <v>21</v>
      </c>
      <c r="H27" s="269"/>
      <c r="I27" s="279">
        <f t="shared" si="1"/>
        <v>21</v>
      </c>
      <c r="J27" s="200"/>
      <c r="K27" s="201"/>
      <c r="L27" s="291">
        <f t="shared" si="2"/>
        <v>0</v>
      </c>
      <c r="M27" s="212"/>
    </row>
    <row r="28" spans="1:13" s="7" customFormat="1" ht="12.75" customHeight="1">
      <c r="A28" s="381"/>
      <c r="B28" s="379"/>
      <c r="C28" s="351"/>
      <c r="D28" s="205">
        <v>8</v>
      </c>
      <c r="E28" s="200">
        <v>5</v>
      </c>
      <c r="F28" s="201"/>
      <c r="G28" s="279">
        <f t="shared" si="0"/>
        <v>5</v>
      </c>
      <c r="H28" s="269"/>
      <c r="I28" s="279">
        <f t="shared" si="1"/>
        <v>5</v>
      </c>
      <c r="J28" s="200"/>
      <c r="K28" s="201"/>
      <c r="L28" s="291">
        <f t="shared" si="2"/>
        <v>0</v>
      </c>
      <c r="M28" s="212"/>
    </row>
    <row r="29" spans="1:13" s="7" customFormat="1" ht="12.75" customHeight="1">
      <c r="A29" s="381"/>
      <c r="B29" s="379"/>
      <c r="C29" s="351"/>
      <c r="D29" s="205">
        <v>7</v>
      </c>
      <c r="E29" s="200">
        <v>11</v>
      </c>
      <c r="F29" s="201"/>
      <c r="G29" s="279">
        <f t="shared" si="0"/>
        <v>11</v>
      </c>
      <c r="H29" s="269"/>
      <c r="I29" s="279">
        <f t="shared" si="1"/>
        <v>11</v>
      </c>
      <c r="J29" s="200"/>
      <c r="K29" s="201"/>
      <c r="L29" s="291">
        <f t="shared" si="2"/>
        <v>0</v>
      </c>
      <c r="M29" s="212"/>
    </row>
    <row r="30" spans="1:13" s="7" customFormat="1" ht="12.75" customHeight="1">
      <c r="A30" s="381"/>
      <c r="B30" s="379"/>
      <c r="C30" s="352"/>
      <c r="D30" s="206">
        <v>6</v>
      </c>
      <c r="E30" s="202">
        <v>15</v>
      </c>
      <c r="F30" s="203"/>
      <c r="G30" s="276">
        <f t="shared" si="0"/>
        <v>15</v>
      </c>
      <c r="H30" s="269"/>
      <c r="I30" s="276">
        <f t="shared" si="1"/>
        <v>15</v>
      </c>
      <c r="J30" s="202"/>
      <c r="K30" s="203"/>
      <c r="L30" s="288">
        <f t="shared" si="2"/>
        <v>0</v>
      </c>
      <c r="M30" s="213"/>
    </row>
    <row r="31" spans="1:13" s="7" customFormat="1" ht="12.75" customHeight="1">
      <c r="A31" s="381"/>
      <c r="B31" s="379"/>
      <c r="C31" s="350" t="s">
        <v>156</v>
      </c>
      <c r="D31" s="204">
        <v>5</v>
      </c>
      <c r="E31" s="198">
        <v>4</v>
      </c>
      <c r="F31" s="199"/>
      <c r="G31" s="278">
        <f t="shared" si="0"/>
        <v>4</v>
      </c>
      <c r="H31" s="269"/>
      <c r="I31" s="278">
        <f t="shared" si="1"/>
        <v>4</v>
      </c>
      <c r="J31" s="198"/>
      <c r="K31" s="199"/>
      <c r="L31" s="290">
        <f t="shared" si="2"/>
        <v>0</v>
      </c>
      <c r="M31" s="211"/>
    </row>
    <row r="32" spans="1:13" s="7" customFormat="1" ht="12.75" customHeight="1">
      <c r="A32" s="381"/>
      <c r="B32" s="379"/>
      <c r="C32" s="351"/>
      <c r="D32" s="205">
        <v>4</v>
      </c>
      <c r="E32" s="200">
        <v>1</v>
      </c>
      <c r="F32" s="201"/>
      <c r="G32" s="279">
        <f t="shared" si="0"/>
        <v>1</v>
      </c>
      <c r="H32" s="269"/>
      <c r="I32" s="279">
        <f t="shared" si="1"/>
        <v>1</v>
      </c>
      <c r="J32" s="200"/>
      <c r="K32" s="201"/>
      <c r="L32" s="291">
        <f t="shared" si="2"/>
        <v>0</v>
      </c>
      <c r="M32" s="212"/>
    </row>
    <row r="33" spans="1:13" s="7" customFormat="1" ht="12.75" customHeight="1">
      <c r="A33" s="381"/>
      <c r="B33" s="379"/>
      <c r="C33" s="351"/>
      <c r="D33" s="205">
        <v>3</v>
      </c>
      <c r="E33" s="200"/>
      <c r="F33" s="200">
        <v>15</v>
      </c>
      <c r="G33" s="279">
        <f t="shared" si="0"/>
        <v>15</v>
      </c>
      <c r="H33" s="269"/>
      <c r="I33" s="279">
        <f t="shared" si="1"/>
        <v>15</v>
      </c>
      <c r="J33" s="200"/>
      <c r="K33" s="201"/>
      <c r="L33" s="291">
        <f t="shared" si="2"/>
        <v>0</v>
      </c>
      <c r="M33" s="212"/>
    </row>
    <row r="34" spans="1:13" s="7" customFormat="1" ht="12.75" customHeight="1">
      <c r="A34" s="381"/>
      <c r="B34" s="379"/>
      <c r="C34" s="351"/>
      <c r="D34" s="205">
        <v>2</v>
      </c>
      <c r="E34" s="214"/>
      <c r="F34" s="214">
        <v>5</v>
      </c>
      <c r="G34" s="280">
        <f>E34+F34</f>
        <v>5</v>
      </c>
      <c r="H34" s="270"/>
      <c r="I34" s="280">
        <f t="shared" si="1"/>
        <v>5</v>
      </c>
      <c r="J34" s="214"/>
      <c r="K34" s="215"/>
      <c r="L34" s="292">
        <f t="shared" si="2"/>
        <v>0</v>
      </c>
      <c r="M34" s="216"/>
    </row>
    <row r="35" spans="1:13" s="7" customFormat="1" ht="12.75" customHeight="1">
      <c r="A35" s="381"/>
      <c r="B35" s="379"/>
      <c r="C35" s="353"/>
      <c r="D35" s="206">
        <v>1</v>
      </c>
      <c r="E35" s="202"/>
      <c r="F35" s="202">
        <v>8</v>
      </c>
      <c r="G35" s="276">
        <f t="shared" ref="G35:G49" si="4">E35+F35</f>
        <v>8</v>
      </c>
      <c r="H35" s="217">
        <v>5</v>
      </c>
      <c r="I35" s="276">
        <f t="shared" si="1"/>
        <v>13</v>
      </c>
      <c r="J35" s="202"/>
      <c r="K35" s="203"/>
      <c r="L35" s="288">
        <f t="shared" si="2"/>
        <v>0</v>
      </c>
      <c r="M35" s="213"/>
    </row>
    <row r="36" spans="1:13" s="184" customFormat="1" ht="12.75" customHeight="1">
      <c r="A36" s="185"/>
      <c r="B36" s="295"/>
      <c r="C36" s="296"/>
      <c r="D36" s="297" t="s">
        <v>201</v>
      </c>
      <c r="E36" s="298">
        <f>SUM(E23:E35)</f>
        <v>167</v>
      </c>
      <c r="F36" s="277">
        <f t="shared" ref="F36" si="5">SUM(F23:F35)</f>
        <v>28</v>
      </c>
      <c r="G36" s="277">
        <f t="shared" ref="G36" si="6">SUM(G23:G35)</f>
        <v>195</v>
      </c>
      <c r="H36" s="281">
        <f t="shared" ref="H36" si="7">SUM(H23:H35)</f>
        <v>5</v>
      </c>
      <c r="I36" s="277">
        <f t="shared" ref="I36" si="8">SUM(I23:I35)</f>
        <v>200</v>
      </c>
      <c r="J36" s="298">
        <f t="shared" ref="J36" si="9">SUM(J23:J35)</f>
        <v>25</v>
      </c>
      <c r="K36" s="277">
        <f t="shared" ref="K36" si="10">SUM(K23:K35)</f>
        <v>6</v>
      </c>
      <c r="L36" s="289">
        <f t="shared" ref="L36" si="11">SUM(L23:L35)</f>
        <v>31</v>
      </c>
      <c r="M36" s="299">
        <f t="shared" ref="M36" si="12">SUM(M23:M35)</f>
        <v>8</v>
      </c>
    </row>
    <row r="37" spans="1:13" s="7" customFormat="1" ht="12.75" customHeight="1">
      <c r="A37" s="380" t="s">
        <v>173</v>
      </c>
      <c r="B37" s="378" t="s">
        <v>174</v>
      </c>
      <c r="C37" s="377" t="s">
        <v>154</v>
      </c>
      <c r="D37" s="186">
        <v>13</v>
      </c>
      <c r="E37" s="187">
        <v>0</v>
      </c>
      <c r="F37" s="188"/>
      <c r="G37" s="272">
        <f t="shared" si="4"/>
        <v>0</v>
      </c>
      <c r="H37" s="271"/>
      <c r="I37" s="272">
        <f t="shared" si="1"/>
        <v>0</v>
      </c>
      <c r="J37" s="187"/>
      <c r="K37" s="188"/>
      <c r="L37" s="284">
        <f t="shared" si="2"/>
        <v>0</v>
      </c>
      <c r="M37" s="207"/>
    </row>
    <row r="38" spans="1:13" s="7" customFormat="1" ht="12.75" customHeight="1">
      <c r="A38" s="381"/>
      <c r="B38" s="379"/>
      <c r="C38" s="351"/>
      <c r="D38" s="189">
        <v>12</v>
      </c>
      <c r="E38" s="187">
        <v>0</v>
      </c>
      <c r="F38" s="188"/>
      <c r="G38" s="273">
        <f t="shared" si="4"/>
        <v>0</v>
      </c>
      <c r="H38" s="270"/>
      <c r="I38" s="273">
        <f t="shared" si="1"/>
        <v>0</v>
      </c>
      <c r="J38" s="190"/>
      <c r="K38" s="191"/>
      <c r="L38" s="285">
        <f t="shared" si="2"/>
        <v>0</v>
      </c>
      <c r="M38" s="208"/>
    </row>
    <row r="39" spans="1:13" s="7" customFormat="1" ht="12.75" customHeight="1">
      <c r="A39" s="381"/>
      <c r="B39" s="379"/>
      <c r="C39" s="352"/>
      <c r="D39" s="192">
        <v>11</v>
      </c>
      <c r="E39" s="187">
        <v>0</v>
      </c>
      <c r="F39" s="188"/>
      <c r="G39" s="274">
        <f t="shared" si="4"/>
        <v>0</v>
      </c>
      <c r="H39" s="270"/>
      <c r="I39" s="274">
        <f t="shared" si="1"/>
        <v>0</v>
      </c>
      <c r="J39" s="193"/>
      <c r="K39" s="194"/>
      <c r="L39" s="286">
        <f t="shared" si="2"/>
        <v>0</v>
      </c>
      <c r="M39" s="209"/>
    </row>
    <row r="40" spans="1:13" s="7" customFormat="1" ht="12.75" customHeight="1">
      <c r="A40" s="381"/>
      <c r="B40" s="379"/>
      <c r="C40" s="350" t="s">
        <v>155</v>
      </c>
      <c r="D40" s="186">
        <v>10</v>
      </c>
      <c r="E40" s="187">
        <v>0</v>
      </c>
      <c r="F40" s="188"/>
      <c r="G40" s="272">
        <f t="shared" si="4"/>
        <v>0</v>
      </c>
      <c r="H40" s="270"/>
      <c r="I40" s="272">
        <f t="shared" si="1"/>
        <v>0</v>
      </c>
      <c r="J40" s="187"/>
      <c r="K40" s="188"/>
      <c r="L40" s="284">
        <f t="shared" si="2"/>
        <v>0</v>
      </c>
      <c r="M40" s="207"/>
    </row>
    <row r="41" spans="1:13" s="7" customFormat="1" ht="12.75" customHeight="1">
      <c r="A41" s="381"/>
      <c r="B41" s="379"/>
      <c r="C41" s="351"/>
      <c r="D41" s="189">
        <v>9</v>
      </c>
      <c r="E41" s="187">
        <v>0</v>
      </c>
      <c r="F41" s="188"/>
      <c r="G41" s="273">
        <f t="shared" si="4"/>
        <v>0</v>
      </c>
      <c r="H41" s="270"/>
      <c r="I41" s="273">
        <f t="shared" si="1"/>
        <v>0</v>
      </c>
      <c r="J41" s="190"/>
      <c r="K41" s="191"/>
      <c r="L41" s="285">
        <f t="shared" si="2"/>
        <v>0</v>
      </c>
      <c r="M41" s="208"/>
    </row>
    <row r="42" spans="1:13" s="7" customFormat="1" ht="12.75" customHeight="1">
      <c r="A42" s="381"/>
      <c r="B42" s="379"/>
      <c r="C42" s="351"/>
      <c r="D42" s="189">
        <v>8</v>
      </c>
      <c r="E42" s="187">
        <v>0</v>
      </c>
      <c r="F42" s="188"/>
      <c r="G42" s="273">
        <f t="shared" si="4"/>
        <v>0</v>
      </c>
      <c r="H42" s="270"/>
      <c r="I42" s="273">
        <f t="shared" si="1"/>
        <v>0</v>
      </c>
      <c r="J42" s="190"/>
      <c r="K42" s="191"/>
      <c r="L42" s="285">
        <f t="shared" si="2"/>
        <v>0</v>
      </c>
      <c r="M42" s="208"/>
    </row>
    <row r="43" spans="1:13" s="7" customFormat="1" ht="12.75" customHeight="1">
      <c r="A43" s="381"/>
      <c r="B43" s="379"/>
      <c r="C43" s="351"/>
      <c r="D43" s="189">
        <v>7</v>
      </c>
      <c r="E43" s="187">
        <v>0</v>
      </c>
      <c r="F43" s="188"/>
      <c r="G43" s="273">
        <f t="shared" si="4"/>
        <v>0</v>
      </c>
      <c r="H43" s="270"/>
      <c r="I43" s="273">
        <f t="shared" si="1"/>
        <v>0</v>
      </c>
      <c r="J43" s="190"/>
      <c r="K43" s="191"/>
      <c r="L43" s="285">
        <f t="shared" si="2"/>
        <v>0</v>
      </c>
      <c r="M43" s="208"/>
    </row>
    <row r="44" spans="1:13" s="7" customFormat="1" ht="12.75" customHeight="1">
      <c r="A44" s="381"/>
      <c r="B44" s="379"/>
      <c r="C44" s="352"/>
      <c r="D44" s="192">
        <v>6</v>
      </c>
      <c r="E44" s="187">
        <v>0</v>
      </c>
      <c r="F44" s="188"/>
      <c r="G44" s="274">
        <f t="shared" si="4"/>
        <v>0</v>
      </c>
      <c r="H44" s="270"/>
      <c r="I44" s="274">
        <f t="shared" si="1"/>
        <v>0</v>
      </c>
      <c r="J44" s="193"/>
      <c r="K44" s="194"/>
      <c r="L44" s="286">
        <f t="shared" si="2"/>
        <v>0</v>
      </c>
      <c r="M44" s="209"/>
    </row>
    <row r="45" spans="1:13" s="7" customFormat="1" ht="12.75" customHeight="1">
      <c r="A45" s="381"/>
      <c r="B45" s="379"/>
      <c r="C45" s="350" t="s">
        <v>156</v>
      </c>
      <c r="D45" s="186">
        <v>5</v>
      </c>
      <c r="E45" s="187">
        <v>0</v>
      </c>
      <c r="F45" s="188"/>
      <c r="G45" s="272">
        <f t="shared" si="4"/>
        <v>0</v>
      </c>
      <c r="H45" s="270"/>
      <c r="I45" s="272">
        <f t="shared" si="1"/>
        <v>0</v>
      </c>
      <c r="J45" s="187"/>
      <c r="K45" s="188"/>
      <c r="L45" s="284">
        <f t="shared" si="2"/>
        <v>0</v>
      </c>
      <c r="M45" s="207"/>
    </row>
    <row r="46" spans="1:13" s="7" customFormat="1" ht="12.75" customHeight="1">
      <c r="A46" s="381"/>
      <c r="B46" s="379"/>
      <c r="C46" s="351"/>
      <c r="D46" s="189">
        <v>4</v>
      </c>
      <c r="E46" s="187">
        <v>0</v>
      </c>
      <c r="F46" s="188"/>
      <c r="G46" s="273">
        <f t="shared" si="4"/>
        <v>0</v>
      </c>
      <c r="H46" s="270"/>
      <c r="I46" s="273">
        <f t="shared" si="1"/>
        <v>0</v>
      </c>
      <c r="J46" s="190"/>
      <c r="K46" s="191"/>
      <c r="L46" s="285">
        <f t="shared" si="2"/>
        <v>0</v>
      </c>
      <c r="M46" s="208"/>
    </row>
    <row r="47" spans="1:13" s="7" customFormat="1" ht="12.75" customHeight="1">
      <c r="A47" s="381"/>
      <c r="B47" s="379"/>
      <c r="C47" s="351"/>
      <c r="D47" s="189">
        <v>3</v>
      </c>
      <c r="E47" s="187"/>
      <c r="F47" s="188">
        <v>0</v>
      </c>
      <c r="G47" s="273">
        <f t="shared" si="4"/>
        <v>0</v>
      </c>
      <c r="H47" s="270"/>
      <c r="I47" s="273">
        <f t="shared" si="1"/>
        <v>0</v>
      </c>
      <c r="J47" s="190"/>
      <c r="K47" s="191"/>
      <c r="L47" s="285">
        <f t="shared" si="2"/>
        <v>0</v>
      </c>
      <c r="M47" s="208"/>
    </row>
    <row r="48" spans="1:13" s="7" customFormat="1" ht="12.75" customHeight="1">
      <c r="A48" s="381"/>
      <c r="B48" s="379"/>
      <c r="C48" s="351"/>
      <c r="D48" s="189">
        <v>2</v>
      </c>
      <c r="E48" s="187"/>
      <c r="F48" s="188">
        <v>0</v>
      </c>
      <c r="G48" s="275">
        <f t="shared" si="4"/>
        <v>0</v>
      </c>
      <c r="H48" s="270"/>
      <c r="I48" s="275">
        <f t="shared" si="1"/>
        <v>0</v>
      </c>
      <c r="J48" s="196"/>
      <c r="K48" s="197"/>
      <c r="L48" s="287">
        <f t="shared" si="2"/>
        <v>0</v>
      </c>
      <c r="M48" s="210"/>
    </row>
    <row r="49" spans="1:13" s="7" customFormat="1" ht="12.75" customHeight="1">
      <c r="A49" s="381"/>
      <c r="B49" s="379"/>
      <c r="C49" s="353"/>
      <c r="D49" s="192">
        <v>1</v>
      </c>
      <c r="E49" s="187"/>
      <c r="F49" s="188">
        <v>0</v>
      </c>
      <c r="G49" s="276">
        <f t="shared" si="4"/>
        <v>0</v>
      </c>
      <c r="H49" s="217"/>
      <c r="I49" s="276">
        <f t="shared" si="1"/>
        <v>0</v>
      </c>
      <c r="J49" s="202"/>
      <c r="K49" s="203"/>
      <c r="L49" s="288">
        <f t="shared" si="2"/>
        <v>0</v>
      </c>
      <c r="M49" s="213"/>
    </row>
    <row r="50" spans="1:13" s="184" customFormat="1" ht="12.75" customHeight="1">
      <c r="A50" s="300"/>
      <c r="B50" s="295"/>
      <c r="C50" s="296"/>
      <c r="D50" s="301" t="s">
        <v>201</v>
      </c>
      <c r="E50" s="302">
        <f>SUM(E37:E49)</f>
        <v>0</v>
      </c>
      <c r="F50" s="281">
        <f t="shared" ref="F50" si="13">SUM(F37:F49)</f>
        <v>0</v>
      </c>
      <c r="G50" s="281">
        <f t="shared" ref="G50" si="14">SUM(G37:G49)</f>
        <v>0</v>
      </c>
      <c r="H50" s="281">
        <f t="shared" ref="H50" si="15">SUM(H37:H49)</f>
        <v>0</v>
      </c>
      <c r="I50" s="281">
        <f t="shared" ref="I50" si="16">SUM(I37:I49)</f>
        <v>0</v>
      </c>
      <c r="J50" s="302">
        <f t="shared" ref="J50" si="17">SUM(J37:J49)</f>
        <v>0</v>
      </c>
      <c r="K50" s="281">
        <f t="shared" ref="K50" si="18">SUM(K37:K49)</f>
        <v>0</v>
      </c>
      <c r="L50" s="293">
        <f t="shared" ref="L50:M50" si="19">SUM(L37:L49)</f>
        <v>0</v>
      </c>
      <c r="M50" s="303">
        <f t="shared" si="19"/>
        <v>0</v>
      </c>
    </row>
    <row r="51" spans="1:13" s="184" customFormat="1" ht="12.75" customHeight="1" thickBot="1">
      <c r="A51" s="306"/>
      <c r="B51" s="366" t="s">
        <v>18</v>
      </c>
      <c r="C51" s="366"/>
      <c r="D51" s="367"/>
      <c r="E51" s="304">
        <f>E22+E36+E50</f>
        <v>266</v>
      </c>
      <c r="F51" s="282">
        <f t="shared" ref="F51:M51" si="20">F22+F36+F50</f>
        <v>50</v>
      </c>
      <c r="G51" s="282">
        <f t="shared" si="20"/>
        <v>316</v>
      </c>
      <c r="H51" s="282">
        <f t="shared" si="20"/>
        <v>9</v>
      </c>
      <c r="I51" s="283">
        <f t="shared" si="20"/>
        <v>325</v>
      </c>
      <c r="J51" s="304">
        <f t="shared" si="20"/>
        <v>48</v>
      </c>
      <c r="K51" s="282">
        <f t="shared" si="20"/>
        <v>10</v>
      </c>
      <c r="L51" s="294">
        <f t="shared" si="20"/>
        <v>58</v>
      </c>
      <c r="M51" s="305">
        <f t="shared" si="20"/>
        <v>11</v>
      </c>
    </row>
    <row r="52" spans="1:13" ht="13.5" thickTop="1">
      <c r="A52" s="230" t="s">
        <v>203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6"/>
  <sheetViews>
    <sheetView showGridLines="0" workbookViewId="0">
      <selection activeCell="E34" sqref="E34"/>
    </sheetView>
  </sheetViews>
  <sheetFormatPr defaultColWidth="9.140625" defaultRowHeight="12.75"/>
  <cols>
    <col min="1" max="1" width="9.5703125" style="20" customWidth="1"/>
    <col min="2" max="2" width="46.42578125" style="20" customWidth="1"/>
    <col min="3" max="3" width="14.85546875" style="20" customWidth="1"/>
    <col min="4" max="4" width="14.5703125" style="20" customWidth="1"/>
    <col min="5" max="5" width="14.28515625" style="20" customWidth="1"/>
    <col min="6" max="6" width="13.85546875" style="20" customWidth="1"/>
    <col min="7" max="7" width="11.5703125" style="7" customWidth="1"/>
    <col min="8" max="8" width="14.85546875" style="7" customWidth="1"/>
    <col min="9" max="9" width="13.85546875" style="7" customWidth="1"/>
    <col min="10" max="10" width="9.140625" style="20"/>
    <col min="11" max="16384" width="9.140625" style="7"/>
  </cols>
  <sheetData>
    <row r="1" spans="1:10" s="238" customFormat="1" ht="12.75" customHeight="1">
      <c r="A1" s="417" t="s">
        <v>150</v>
      </c>
      <c r="B1" s="417"/>
      <c r="C1" s="417"/>
      <c r="D1" s="417"/>
      <c r="E1" s="417"/>
      <c r="F1" s="417"/>
      <c r="G1" s="417"/>
      <c r="H1" s="417"/>
      <c r="I1" s="417"/>
      <c r="J1" s="237"/>
    </row>
    <row r="2" spans="1:10" s="238" customFormat="1">
      <c r="A2" s="417" t="s">
        <v>64</v>
      </c>
      <c r="B2" s="417"/>
      <c r="C2" s="417"/>
      <c r="D2" s="417"/>
      <c r="E2" s="417"/>
      <c r="F2" s="417"/>
      <c r="G2" s="417"/>
      <c r="H2" s="417"/>
      <c r="I2" s="417"/>
      <c r="J2" s="237"/>
    </row>
    <row r="3" spans="1:10" s="238" customFormat="1">
      <c r="A3" s="239"/>
      <c r="B3" s="239"/>
      <c r="C3" s="239"/>
      <c r="G3" s="240"/>
      <c r="H3" s="240"/>
      <c r="I3" s="240"/>
      <c r="J3" s="237"/>
    </row>
    <row r="4" spans="1:10" s="234" customFormat="1" ht="12.75" customHeight="1">
      <c r="A4" s="465" t="s">
        <v>151</v>
      </c>
      <c r="B4" s="465"/>
      <c r="C4" s="465"/>
      <c r="D4" s="465"/>
      <c r="E4" s="465"/>
      <c r="F4" s="465"/>
      <c r="G4" s="465"/>
      <c r="H4" s="465"/>
      <c r="I4" s="465"/>
    </row>
    <row r="5" spans="1:10" s="238" customFormat="1" ht="12.75" customHeight="1">
      <c r="A5" s="241"/>
      <c r="B5" s="241"/>
      <c r="C5" s="241"/>
      <c r="D5" s="241"/>
      <c r="E5" s="241"/>
      <c r="F5" s="466" t="s">
        <v>3</v>
      </c>
      <c r="G5" s="466"/>
      <c r="H5" s="466"/>
      <c r="I5" s="466"/>
      <c r="J5" s="237"/>
    </row>
    <row r="6" spans="1:10" s="238" customFormat="1">
      <c r="A6" s="467" t="s">
        <v>118</v>
      </c>
      <c r="B6" s="468"/>
      <c r="C6" s="468" t="s">
        <v>102</v>
      </c>
      <c r="D6" s="468"/>
      <c r="E6" s="468"/>
      <c r="F6" s="468"/>
      <c r="G6" s="468"/>
      <c r="H6" s="468"/>
      <c r="I6" s="468"/>
      <c r="J6" s="237"/>
    </row>
    <row r="7" spans="1:10" s="238" customFormat="1">
      <c r="A7" s="467"/>
      <c r="B7" s="468"/>
      <c r="C7" s="468" t="s">
        <v>119</v>
      </c>
      <c r="D7" s="468" t="s">
        <v>120</v>
      </c>
      <c r="E7" s="468" t="s">
        <v>121</v>
      </c>
      <c r="F7" s="468" t="s">
        <v>122</v>
      </c>
      <c r="G7" s="468" t="s">
        <v>123</v>
      </c>
      <c r="H7" s="468"/>
      <c r="I7" s="468"/>
      <c r="J7" s="237"/>
    </row>
    <row r="8" spans="1:10" s="238" customFormat="1">
      <c r="A8" s="242" t="s">
        <v>124</v>
      </c>
      <c r="B8" s="243" t="s">
        <v>27</v>
      </c>
      <c r="C8" s="468"/>
      <c r="D8" s="468"/>
      <c r="E8" s="468"/>
      <c r="F8" s="468"/>
      <c r="G8" s="243" t="s">
        <v>125</v>
      </c>
      <c r="H8" s="243" t="s">
        <v>126</v>
      </c>
      <c r="I8" s="243" t="s">
        <v>10</v>
      </c>
      <c r="J8" s="237"/>
    </row>
    <row r="9" spans="1:10" s="238" customFormat="1" ht="12.75" customHeight="1">
      <c r="A9" s="236" t="s">
        <v>196</v>
      </c>
      <c r="B9" s="245" t="s">
        <v>198</v>
      </c>
      <c r="C9" s="248"/>
      <c r="D9" s="248"/>
      <c r="E9" s="248"/>
      <c r="F9" s="248"/>
      <c r="G9" s="231"/>
      <c r="H9" s="231"/>
      <c r="I9" s="178">
        <f>G9+H9</f>
        <v>0</v>
      </c>
      <c r="J9" s="237"/>
    </row>
    <row r="10" spans="1:10" s="238" customFormat="1" ht="12.75" customHeight="1">
      <c r="A10" s="244" t="s">
        <v>197</v>
      </c>
      <c r="B10" s="245" t="s">
        <v>199</v>
      </c>
      <c r="C10" s="248"/>
      <c r="D10" s="248"/>
      <c r="E10" s="248"/>
      <c r="F10" s="248"/>
      <c r="G10" s="231"/>
      <c r="H10" s="231"/>
      <c r="I10" s="178">
        <f t="shared" ref="I10:I20" si="0">G10+H10</f>
        <v>0</v>
      </c>
      <c r="J10" s="237"/>
    </row>
    <row r="11" spans="1:10" s="238" customFormat="1" ht="12.75" hidden="1" customHeight="1">
      <c r="A11" s="244"/>
      <c r="B11" s="245"/>
      <c r="C11" s="245"/>
      <c r="D11" s="245"/>
      <c r="E11" s="245"/>
      <c r="F11" s="245"/>
      <c r="G11" s="9"/>
      <c r="H11" s="9"/>
      <c r="I11" s="178">
        <f t="shared" si="0"/>
        <v>0</v>
      </c>
      <c r="J11" s="237"/>
    </row>
    <row r="12" spans="1:10" s="238" customFormat="1" ht="12.75" hidden="1" customHeight="1">
      <c r="A12" s="244"/>
      <c r="B12" s="245"/>
      <c r="C12" s="245"/>
      <c r="D12" s="245"/>
      <c r="E12" s="245"/>
      <c r="F12" s="245"/>
      <c r="G12" s="9"/>
      <c r="H12" s="9"/>
      <c r="I12" s="178">
        <f t="shared" si="0"/>
        <v>0</v>
      </c>
      <c r="J12" s="237"/>
    </row>
    <row r="13" spans="1:10" s="238" customFormat="1" ht="12.75" hidden="1" customHeight="1">
      <c r="A13" s="244"/>
      <c r="B13" s="245"/>
      <c r="C13" s="245"/>
      <c r="D13" s="245"/>
      <c r="E13" s="245"/>
      <c r="F13" s="245"/>
      <c r="G13" s="9"/>
      <c r="H13" s="9"/>
      <c r="I13" s="178">
        <f t="shared" si="0"/>
        <v>0</v>
      </c>
      <c r="J13" s="237"/>
    </row>
    <row r="14" spans="1:10" s="238" customFormat="1" ht="12.75" hidden="1" customHeight="1">
      <c r="A14" s="244"/>
      <c r="B14" s="245"/>
      <c r="C14" s="245"/>
      <c r="D14" s="245"/>
      <c r="E14" s="245"/>
      <c r="F14" s="245"/>
      <c r="G14" s="9"/>
      <c r="H14" s="9"/>
      <c r="I14" s="178">
        <f t="shared" si="0"/>
        <v>0</v>
      </c>
      <c r="J14" s="237"/>
    </row>
    <row r="15" spans="1:10" s="238" customFormat="1" ht="12.75" hidden="1" customHeight="1">
      <c r="A15" s="244"/>
      <c r="B15" s="245"/>
      <c r="C15" s="245"/>
      <c r="D15" s="245"/>
      <c r="E15" s="245"/>
      <c r="F15" s="245"/>
      <c r="G15" s="9"/>
      <c r="H15" s="9"/>
      <c r="I15" s="178">
        <f t="shared" si="0"/>
        <v>0</v>
      </c>
      <c r="J15" s="237"/>
    </row>
    <row r="16" spans="1:10" s="238" customFormat="1" ht="12.75" hidden="1" customHeight="1">
      <c r="A16" s="244"/>
      <c r="B16" s="245"/>
      <c r="C16" s="245"/>
      <c r="D16" s="245"/>
      <c r="E16" s="245"/>
      <c r="F16" s="245"/>
      <c r="G16" s="9"/>
      <c r="H16" s="9"/>
      <c r="I16" s="178">
        <f t="shared" si="0"/>
        <v>0</v>
      </c>
      <c r="J16" s="237"/>
    </row>
    <row r="17" spans="1:14" s="238" customFormat="1" ht="12.75" hidden="1" customHeight="1">
      <c r="A17" s="244"/>
      <c r="B17" s="245"/>
      <c r="C17" s="245"/>
      <c r="D17" s="245"/>
      <c r="E17" s="245"/>
      <c r="F17" s="245"/>
      <c r="G17" s="9"/>
      <c r="H17" s="9"/>
      <c r="I17" s="178">
        <f t="shared" si="0"/>
        <v>0</v>
      </c>
      <c r="J17" s="237"/>
    </row>
    <row r="18" spans="1:14" s="238" customFormat="1" ht="12.75" hidden="1" customHeight="1">
      <c r="A18" s="244"/>
      <c r="B18" s="245"/>
      <c r="C18" s="245"/>
      <c r="D18" s="245"/>
      <c r="E18" s="245"/>
      <c r="F18" s="245"/>
      <c r="G18" s="9"/>
      <c r="H18" s="9"/>
      <c r="I18" s="178">
        <f t="shared" si="0"/>
        <v>0</v>
      </c>
      <c r="J18" s="237"/>
    </row>
    <row r="19" spans="1:14" s="238" customFormat="1" hidden="1">
      <c r="A19" s="246"/>
      <c r="B19" s="245"/>
      <c r="C19" s="245"/>
      <c r="D19" s="245"/>
      <c r="E19" s="245"/>
      <c r="F19" s="245"/>
      <c r="G19" s="9"/>
      <c r="H19" s="9"/>
      <c r="I19" s="178">
        <f t="shared" si="0"/>
        <v>0</v>
      </c>
      <c r="J19" s="237"/>
    </row>
    <row r="20" spans="1:14" s="238" customFormat="1" hidden="1">
      <c r="A20" s="246"/>
      <c r="B20" s="245"/>
      <c r="C20" s="245"/>
      <c r="D20" s="245"/>
      <c r="E20" s="245"/>
      <c r="F20" s="245"/>
      <c r="G20" s="9"/>
      <c r="H20" s="9"/>
      <c r="I20" s="178">
        <f t="shared" si="0"/>
        <v>0</v>
      </c>
      <c r="J20" s="237"/>
    </row>
    <row r="21" spans="1:14" s="238" customFormat="1" ht="21.75" customHeight="1">
      <c r="A21" s="474" t="s">
        <v>10</v>
      </c>
      <c r="B21" s="475"/>
      <c r="C21" s="132">
        <f t="shared" ref="C21:H21" si="1">SUM(C9:C20)</f>
        <v>0</v>
      </c>
      <c r="D21" s="132">
        <f t="shared" si="1"/>
        <v>0</v>
      </c>
      <c r="E21" s="132">
        <f t="shared" si="1"/>
        <v>0</v>
      </c>
      <c r="F21" s="132">
        <f t="shared" si="1"/>
        <v>0</v>
      </c>
      <c r="G21" s="132">
        <f t="shared" si="1"/>
        <v>0</v>
      </c>
      <c r="H21" s="132">
        <f t="shared" si="1"/>
        <v>0</v>
      </c>
      <c r="I21" s="179">
        <f>SUM(I9:I20)</f>
        <v>0</v>
      </c>
      <c r="J21" s="237"/>
    </row>
    <row r="22" spans="1:14" s="238" customFormat="1" ht="13.5" customHeight="1">
      <c r="A22" s="476" t="s">
        <v>117</v>
      </c>
      <c r="B22" s="476"/>
      <c r="C22" s="476"/>
      <c r="D22" s="476"/>
      <c r="E22" s="476"/>
      <c r="F22" s="476"/>
      <c r="G22" s="476"/>
      <c r="H22" s="476"/>
      <c r="I22" s="476"/>
      <c r="J22" s="237"/>
    </row>
    <row r="23" spans="1:14" s="238" customFormat="1" ht="12.75" customHeight="1">
      <c r="A23" s="477" t="s">
        <v>70</v>
      </c>
      <c r="B23" s="477"/>
      <c r="C23" s="477"/>
      <c r="D23" s="477"/>
      <c r="E23" s="477"/>
      <c r="F23" s="477"/>
      <c r="G23" s="477"/>
      <c r="H23" s="477"/>
      <c r="I23" s="477"/>
      <c r="J23" s="237"/>
    </row>
    <row r="24" spans="1:14" s="238" customFormat="1" ht="12.75" customHeight="1">
      <c r="A24" s="476" t="s">
        <v>140</v>
      </c>
      <c r="B24" s="476"/>
      <c r="C24" s="476"/>
      <c r="D24" s="476"/>
      <c r="E24" s="476"/>
      <c r="F24" s="476"/>
      <c r="G24" s="476"/>
      <c r="H24" s="476"/>
      <c r="I24" s="476"/>
      <c r="K24" s="237"/>
      <c r="N24" s="237"/>
    </row>
    <row r="25" spans="1:14" s="238" customFormat="1" ht="31.5">
      <c r="A25" s="469" t="s">
        <v>127</v>
      </c>
      <c r="B25" s="470"/>
      <c r="C25" s="247" t="s">
        <v>128</v>
      </c>
      <c r="D25" s="470" t="s">
        <v>129</v>
      </c>
      <c r="E25" s="470"/>
      <c r="F25" s="470"/>
      <c r="G25" s="470"/>
      <c r="H25" s="470"/>
      <c r="I25" s="470"/>
      <c r="K25" s="237"/>
      <c r="N25" s="237"/>
    </row>
    <row r="26" spans="1:14" s="238" customFormat="1" ht="13.5" customHeight="1">
      <c r="A26" s="471" t="s">
        <v>130</v>
      </c>
      <c r="B26" s="472"/>
      <c r="C26" s="249">
        <v>131</v>
      </c>
      <c r="D26" s="473"/>
      <c r="E26" s="473"/>
      <c r="F26" s="473"/>
      <c r="G26" s="473"/>
      <c r="H26" s="473"/>
      <c r="I26" s="473"/>
      <c r="K26" s="237"/>
      <c r="N26" s="237"/>
    </row>
    <row r="27" spans="1:14" s="238" customFormat="1" ht="12.75" customHeight="1">
      <c r="A27" s="471" t="s">
        <v>131</v>
      </c>
      <c r="B27" s="472"/>
      <c r="C27" s="249">
        <v>632</v>
      </c>
      <c r="D27" s="473"/>
      <c r="E27" s="473"/>
      <c r="F27" s="473"/>
      <c r="G27" s="473"/>
      <c r="H27" s="473"/>
      <c r="I27" s="473"/>
      <c r="K27" s="237"/>
      <c r="N27" s="237"/>
    </row>
    <row r="28" spans="1:14" s="238" customFormat="1" ht="12.75" customHeight="1">
      <c r="A28" s="471" t="s">
        <v>132</v>
      </c>
      <c r="B28" s="472"/>
      <c r="C28" s="249"/>
      <c r="D28" s="473"/>
      <c r="E28" s="473"/>
      <c r="F28" s="473"/>
      <c r="G28" s="473"/>
      <c r="H28" s="473"/>
      <c r="I28" s="473"/>
      <c r="K28" s="237"/>
      <c r="N28" s="237"/>
    </row>
    <row r="29" spans="1:14" s="238" customFormat="1" ht="12.75" customHeight="1">
      <c r="A29" s="471" t="s">
        <v>133</v>
      </c>
      <c r="B29" s="472"/>
      <c r="C29" s="349" t="s">
        <v>200</v>
      </c>
      <c r="D29" s="478" t="s">
        <v>200</v>
      </c>
      <c r="E29" s="478"/>
      <c r="F29" s="478"/>
      <c r="G29" s="478"/>
      <c r="H29" s="478"/>
      <c r="I29" s="478"/>
      <c r="K29" s="237"/>
      <c r="N29" s="237"/>
    </row>
    <row r="30" spans="1:14" s="238" customFormat="1" ht="13.5" customHeight="1">
      <c r="A30" s="471" t="s">
        <v>134</v>
      </c>
      <c r="B30" s="472"/>
      <c r="C30" s="249">
        <v>131</v>
      </c>
      <c r="D30" s="473"/>
      <c r="E30" s="473"/>
      <c r="F30" s="473"/>
      <c r="G30" s="473"/>
      <c r="H30" s="473"/>
      <c r="I30" s="473"/>
      <c r="K30" s="237"/>
      <c r="N30" s="237"/>
    </row>
    <row r="31" spans="1:14" s="238" customFormat="1">
      <c r="A31" s="237"/>
      <c r="B31" s="237"/>
      <c r="C31" s="237"/>
      <c r="D31" s="237"/>
      <c r="E31" s="237"/>
      <c r="F31" s="237"/>
      <c r="J31" s="237"/>
    </row>
    <row r="32" spans="1:14" s="238" customFormat="1">
      <c r="A32" s="237"/>
      <c r="B32" s="237"/>
      <c r="C32" s="237"/>
      <c r="D32" s="237"/>
      <c r="E32" s="237"/>
      <c r="F32" s="237"/>
      <c r="J32" s="237"/>
    </row>
    <row r="33" spans="1:10" s="238" customFormat="1">
      <c r="A33" s="237"/>
      <c r="B33" s="237"/>
      <c r="C33" s="237"/>
      <c r="D33" s="237"/>
      <c r="E33" s="237"/>
      <c r="F33" s="237"/>
      <c r="J33" s="237"/>
    </row>
    <row r="34" spans="1:10" s="238" customFormat="1">
      <c r="A34" s="237"/>
      <c r="B34" s="237"/>
      <c r="C34" s="237"/>
      <c r="D34" s="237"/>
      <c r="E34" s="237"/>
      <c r="F34" s="237"/>
      <c r="J34" s="237"/>
    </row>
    <row r="35" spans="1:10" s="238" customFormat="1">
      <c r="A35" s="237"/>
      <c r="B35" s="237"/>
      <c r="C35" s="237"/>
      <c r="D35" s="237"/>
      <c r="E35" s="237"/>
      <c r="F35" s="237"/>
      <c r="J35" s="237"/>
    </row>
    <row r="36" spans="1:10" s="238" customFormat="1">
      <c r="A36" s="237"/>
      <c r="B36" s="237"/>
      <c r="C36" s="237"/>
      <c r="D36" s="237"/>
      <c r="E36" s="237"/>
      <c r="F36" s="237"/>
      <c r="J36" s="237"/>
    </row>
  </sheetData>
  <sheetProtection password="C3CC" sheet="1" objects="1" scenarios="1"/>
  <mergeCells count="27">
    <mergeCell ref="A29:B29"/>
    <mergeCell ref="D29:I29"/>
    <mergeCell ref="A30:B30"/>
    <mergeCell ref="D30:I30"/>
    <mergeCell ref="A27:B27"/>
    <mergeCell ref="D27:I27"/>
    <mergeCell ref="A28:B28"/>
    <mergeCell ref="D28:I28"/>
    <mergeCell ref="A25:B25"/>
    <mergeCell ref="D25:I25"/>
    <mergeCell ref="A26:B26"/>
    <mergeCell ref="D26:I26"/>
    <mergeCell ref="A21:B21"/>
    <mergeCell ref="A22:I22"/>
    <mergeCell ref="A23:I23"/>
    <mergeCell ref="A24:I24"/>
    <mergeCell ref="A4:I4"/>
    <mergeCell ref="A1:I1"/>
    <mergeCell ref="A2:I2"/>
    <mergeCell ref="F5:I5"/>
    <mergeCell ref="A6:B7"/>
    <mergeCell ref="C6:I6"/>
    <mergeCell ref="C7:C8"/>
    <mergeCell ref="D7:D8"/>
    <mergeCell ref="E7:E8"/>
    <mergeCell ref="F7:F8"/>
    <mergeCell ref="G7:I7"/>
  </mergeCells>
  <phoneticPr fontId="0" type="noConversion"/>
  <pageMargins left="0.78749999999999998" right="0.39374999999999999" top="0.59027777777777779" bottom="0.59027777777777779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354" t="s">
        <v>150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4" ht="12.75" customHeight="1">
      <c r="A2" s="354" t="s">
        <v>135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4" ht="12.75" customHeight="1">
      <c r="A3" s="453" t="s">
        <v>151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2"/>
    </row>
    <row r="4" spans="1:14" ht="12.75" customHeight="1">
      <c r="A4" s="112"/>
      <c r="B4" s="112"/>
      <c r="C4" s="112"/>
      <c r="D4" s="112"/>
      <c r="E4" s="112"/>
      <c r="G4" s="26"/>
      <c r="H4" s="26"/>
      <c r="I4" s="26"/>
      <c r="J4" s="26"/>
      <c r="L4" s="394" t="s">
        <v>3</v>
      </c>
      <c r="M4" s="394"/>
    </row>
    <row r="5" spans="1:14" s="13" customFormat="1">
      <c r="A5" s="390" t="s">
        <v>118</v>
      </c>
      <c r="B5" s="384"/>
      <c r="C5" s="384" t="s">
        <v>141</v>
      </c>
      <c r="D5" s="384"/>
      <c r="E5" s="384"/>
      <c r="F5" s="384"/>
      <c r="G5" s="384"/>
      <c r="H5" s="384"/>
      <c r="I5" s="384"/>
      <c r="J5" s="384"/>
      <c r="K5" s="384"/>
      <c r="L5" s="384"/>
      <c r="M5" s="391"/>
      <c r="N5" s="26"/>
    </row>
    <row r="6" spans="1:14" s="13" customFormat="1" ht="13.15" customHeight="1">
      <c r="A6" s="390"/>
      <c r="B6" s="384"/>
      <c r="C6" s="487" t="s">
        <v>119</v>
      </c>
      <c r="D6" s="384" t="s">
        <v>120</v>
      </c>
      <c r="E6" s="384" t="s">
        <v>121</v>
      </c>
      <c r="F6" s="384" t="s">
        <v>122</v>
      </c>
      <c r="G6" s="384" t="s">
        <v>123</v>
      </c>
      <c r="H6" s="384"/>
      <c r="I6" s="384"/>
      <c r="J6" s="384"/>
      <c r="K6" s="384"/>
      <c r="L6" s="384"/>
      <c r="M6" s="391"/>
      <c r="N6" s="26"/>
    </row>
    <row r="7" spans="1:14" s="13" customFormat="1">
      <c r="A7" s="390"/>
      <c r="B7" s="384"/>
      <c r="C7" s="488"/>
      <c r="D7" s="384"/>
      <c r="E7" s="384"/>
      <c r="F7" s="384"/>
      <c r="G7" s="485" t="s">
        <v>142</v>
      </c>
      <c r="H7" s="485"/>
      <c r="I7" s="485"/>
      <c r="J7" s="486"/>
      <c r="K7" s="383" t="s">
        <v>143</v>
      </c>
      <c r="L7" s="384"/>
      <c r="M7" s="391"/>
      <c r="N7" s="26"/>
    </row>
    <row r="8" spans="1:14" s="13" customFormat="1" ht="25.5">
      <c r="A8" s="123" t="s">
        <v>124</v>
      </c>
      <c r="B8" s="125" t="s">
        <v>27</v>
      </c>
      <c r="C8" s="125" t="s">
        <v>136</v>
      </c>
      <c r="D8" s="384"/>
      <c r="E8" s="384"/>
      <c r="F8" s="384"/>
      <c r="G8" s="125" t="s">
        <v>125</v>
      </c>
      <c r="H8" s="125" t="s">
        <v>126</v>
      </c>
      <c r="I8" s="125" t="s">
        <v>152</v>
      </c>
      <c r="J8" s="124" t="s">
        <v>10</v>
      </c>
      <c r="K8" s="136" t="s">
        <v>125</v>
      </c>
      <c r="L8" s="125" t="s">
        <v>126</v>
      </c>
      <c r="M8" s="124" t="s">
        <v>10</v>
      </c>
      <c r="N8" s="26"/>
    </row>
    <row r="9" spans="1:14" s="7" customFormat="1" ht="12.75" customHeight="1">
      <c r="A9" s="130"/>
      <c r="B9" s="111"/>
      <c r="C9" s="111"/>
      <c r="D9" s="111"/>
      <c r="E9" s="111"/>
      <c r="F9" s="111"/>
      <c r="G9" s="9"/>
      <c r="H9" s="9"/>
      <c r="I9" s="9"/>
      <c r="J9" s="12">
        <f>SUM(G9:I9)</f>
        <v>0</v>
      </c>
      <c r="K9" s="8"/>
      <c r="L9" s="9"/>
      <c r="M9" s="134">
        <f>K9+L9</f>
        <v>0</v>
      </c>
      <c r="N9" s="20"/>
    </row>
    <row r="10" spans="1:14" s="7" customFormat="1" ht="12.75" customHeight="1">
      <c r="A10" s="130"/>
      <c r="B10" s="111"/>
      <c r="C10" s="111"/>
      <c r="D10" s="111"/>
      <c r="E10" s="111"/>
      <c r="F10" s="111"/>
      <c r="G10" s="9"/>
      <c r="H10" s="9"/>
      <c r="I10" s="9"/>
      <c r="J10" s="12">
        <f t="shared" ref="J10:J20" si="0">G10+H10</f>
        <v>0</v>
      </c>
      <c r="K10" s="8"/>
      <c r="L10" s="9"/>
      <c r="M10" s="135">
        <f>K10+L10</f>
        <v>0</v>
      </c>
      <c r="N10" s="20"/>
    </row>
    <row r="11" spans="1:14" s="7" customFormat="1" ht="12.75" customHeight="1">
      <c r="A11" s="130"/>
      <c r="B11" s="111"/>
      <c r="C11" s="111"/>
      <c r="D11" s="111"/>
      <c r="E11" s="111"/>
      <c r="F11" s="111"/>
      <c r="G11" s="9"/>
      <c r="H11" s="9"/>
      <c r="I11" s="9"/>
      <c r="J11" s="12">
        <f t="shared" si="0"/>
        <v>0</v>
      </c>
      <c r="K11" s="8"/>
      <c r="L11" s="9"/>
      <c r="M11" s="135">
        <f t="shared" ref="M11:M20" si="1">K11+L11</f>
        <v>0</v>
      </c>
      <c r="N11" s="20"/>
    </row>
    <row r="12" spans="1:14" s="7" customFormat="1" ht="12.75" customHeight="1">
      <c r="A12" s="130"/>
      <c r="B12" s="111"/>
      <c r="C12" s="111"/>
      <c r="D12" s="111"/>
      <c r="E12" s="111"/>
      <c r="F12" s="111"/>
      <c r="G12" s="9"/>
      <c r="H12" s="9"/>
      <c r="I12" s="9"/>
      <c r="J12" s="12">
        <f t="shared" si="0"/>
        <v>0</v>
      </c>
      <c r="K12" s="8"/>
      <c r="L12" s="9"/>
      <c r="M12" s="135">
        <f t="shared" si="1"/>
        <v>0</v>
      </c>
      <c r="N12" s="20"/>
    </row>
    <row r="13" spans="1:14" s="7" customFormat="1" ht="12.75" customHeight="1">
      <c r="A13" s="130"/>
      <c r="B13" s="111"/>
      <c r="C13" s="111"/>
      <c r="D13" s="111"/>
      <c r="E13" s="111"/>
      <c r="F13" s="111"/>
      <c r="G13" s="9"/>
      <c r="H13" s="9"/>
      <c r="I13" s="9"/>
      <c r="J13" s="12">
        <f t="shared" si="0"/>
        <v>0</v>
      </c>
      <c r="K13" s="8"/>
      <c r="L13" s="9"/>
      <c r="M13" s="135">
        <f t="shared" si="1"/>
        <v>0</v>
      </c>
      <c r="N13" s="20"/>
    </row>
    <row r="14" spans="1:14" s="7" customFormat="1" ht="12.75" customHeight="1">
      <c r="A14" s="130"/>
      <c r="B14" s="111"/>
      <c r="C14" s="111"/>
      <c r="D14" s="111"/>
      <c r="E14" s="111"/>
      <c r="F14" s="111"/>
      <c r="G14" s="9"/>
      <c r="H14" s="9"/>
      <c r="I14" s="9"/>
      <c r="J14" s="12">
        <f t="shared" si="0"/>
        <v>0</v>
      </c>
      <c r="K14" s="8"/>
      <c r="L14" s="9"/>
      <c r="M14" s="135">
        <f t="shared" si="1"/>
        <v>0</v>
      </c>
      <c r="N14" s="20"/>
    </row>
    <row r="15" spans="1:14" s="7" customFormat="1" ht="12.75" customHeight="1">
      <c r="A15" s="130"/>
      <c r="B15" s="111"/>
      <c r="C15" s="111"/>
      <c r="D15" s="111"/>
      <c r="E15" s="111"/>
      <c r="F15" s="111"/>
      <c r="G15" s="9"/>
      <c r="H15" s="9"/>
      <c r="I15" s="9"/>
      <c r="J15" s="12">
        <f t="shared" si="0"/>
        <v>0</v>
      </c>
      <c r="K15" s="8"/>
      <c r="L15" s="9"/>
      <c r="M15" s="135">
        <f t="shared" si="1"/>
        <v>0</v>
      </c>
      <c r="N15" s="20"/>
    </row>
    <row r="16" spans="1:14" s="7" customFormat="1" ht="12.75" customHeight="1">
      <c r="A16" s="130"/>
      <c r="B16" s="111"/>
      <c r="C16" s="111"/>
      <c r="D16" s="111"/>
      <c r="E16" s="111"/>
      <c r="F16" s="111"/>
      <c r="G16" s="9"/>
      <c r="H16" s="9"/>
      <c r="I16" s="9"/>
      <c r="J16" s="12">
        <f t="shared" si="0"/>
        <v>0</v>
      </c>
      <c r="K16" s="8"/>
      <c r="L16" s="9"/>
      <c r="M16" s="135">
        <f t="shared" si="1"/>
        <v>0</v>
      </c>
      <c r="N16" s="20"/>
    </row>
    <row r="17" spans="1:14" s="7" customFormat="1" ht="12.75" customHeight="1">
      <c r="A17" s="130"/>
      <c r="B17" s="111"/>
      <c r="C17" s="111"/>
      <c r="D17" s="111"/>
      <c r="E17" s="111"/>
      <c r="F17" s="111"/>
      <c r="G17" s="9"/>
      <c r="H17" s="9"/>
      <c r="I17" s="9"/>
      <c r="J17" s="12">
        <f t="shared" si="0"/>
        <v>0</v>
      </c>
      <c r="K17" s="8"/>
      <c r="L17" s="9"/>
      <c r="M17" s="135">
        <f t="shared" si="1"/>
        <v>0</v>
      </c>
      <c r="N17" s="20"/>
    </row>
    <row r="18" spans="1:14" s="7" customFormat="1" ht="12.75" customHeight="1">
      <c r="A18" s="130"/>
      <c r="B18" s="111"/>
      <c r="C18" s="111"/>
      <c r="D18" s="111"/>
      <c r="E18" s="111"/>
      <c r="F18" s="111"/>
      <c r="G18" s="9"/>
      <c r="H18" s="9"/>
      <c r="I18" s="9"/>
      <c r="J18" s="12">
        <f t="shared" si="0"/>
        <v>0</v>
      </c>
      <c r="K18" s="8"/>
      <c r="L18" s="9"/>
      <c r="M18" s="135">
        <f t="shared" si="1"/>
        <v>0</v>
      </c>
      <c r="N18" s="20"/>
    </row>
    <row r="19" spans="1:14" s="7" customFormat="1">
      <c r="A19" s="131"/>
      <c r="B19" s="111"/>
      <c r="C19" s="111"/>
      <c r="D19" s="111"/>
      <c r="E19" s="111"/>
      <c r="F19" s="111"/>
      <c r="G19" s="9"/>
      <c r="H19" s="9"/>
      <c r="I19" s="9"/>
      <c r="J19" s="12">
        <f t="shared" si="0"/>
        <v>0</v>
      </c>
      <c r="K19" s="8"/>
      <c r="L19" s="9"/>
      <c r="M19" s="135">
        <f t="shared" si="1"/>
        <v>0</v>
      </c>
      <c r="N19" s="20"/>
    </row>
    <row r="20" spans="1:14" s="7" customFormat="1">
      <c r="A20" s="131"/>
      <c r="B20" s="111"/>
      <c r="C20" s="111"/>
      <c r="D20" s="111"/>
      <c r="E20" s="111"/>
      <c r="F20" s="111"/>
      <c r="G20" s="9"/>
      <c r="H20" s="9"/>
      <c r="I20" s="9"/>
      <c r="J20" s="12">
        <f t="shared" si="0"/>
        <v>0</v>
      </c>
      <c r="K20" s="8"/>
      <c r="L20" s="9"/>
      <c r="M20" s="135">
        <f t="shared" si="1"/>
        <v>0</v>
      </c>
      <c r="N20" s="20"/>
    </row>
    <row r="21" spans="1:14" s="7" customFormat="1">
      <c r="A21" s="390" t="s">
        <v>10</v>
      </c>
      <c r="B21" s="384"/>
      <c r="C21" s="132">
        <f t="shared" ref="C21:H21" si="2">SUM(C9:C20)</f>
        <v>0</v>
      </c>
      <c r="D21" s="132">
        <f t="shared" si="2"/>
        <v>0</v>
      </c>
      <c r="E21" s="132">
        <f t="shared" si="2"/>
        <v>0</v>
      </c>
      <c r="F21" s="132">
        <f t="shared" si="2"/>
        <v>0</v>
      </c>
      <c r="G21" s="132">
        <f t="shared" si="2"/>
        <v>0</v>
      </c>
      <c r="H21" s="132">
        <f t="shared" si="2"/>
        <v>0</v>
      </c>
      <c r="I21" s="132"/>
      <c r="J21" s="133">
        <f>SUM(J9:J20)</f>
        <v>0</v>
      </c>
      <c r="K21" s="137">
        <f>SUM(K9:K20)</f>
        <v>0</v>
      </c>
      <c r="L21" s="132">
        <f>SUM(L9:L20)</f>
        <v>0</v>
      </c>
      <c r="M21" s="133">
        <f>SUM(M9:M20)</f>
        <v>0</v>
      </c>
      <c r="N21" s="20"/>
    </row>
    <row r="22" spans="1:14" s="7" customFormat="1">
      <c r="A22" s="489" t="s">
        <v>117</v>
      </c>
      <c r="B22" s="489"/>
      <c r="C22" s="489"/>
      <c r="D22" s="489"/>
      <c r="E22" s="489"/>
      <c r="F22" s="489"/>
      <c r="G22" s="489"/>
      <c r="H22" s="489"/>
      <c r="I22" s="115"/>
      <c r="J22" s="20"/>
    </row>
    <row r="23" spans="1:14" s="7" customFormat="1" ht="12.75" customHeight="1">
      <c r="A23" s="490" t="s">
        <v>70</v>
      </c>
      <c r="B23" s="490"/>
      <c r="C23" s="490"/>
      <c r="D23" s="490"/>
      <c r="E23" s="490"/>
      <c r="F23" s="490"/>
      <c r="G23" s="490"/>
      <c r="H23" s="490"/>
      <c r="I23" s="116"/>
      <c r="J23" s="20"/>
    </row>
    <row r="24" spans="1:14" s="7" customFormat="1">
      <c r="A24" s="491" t="s">
        <v>144</v>
      </c>
      <c r="B24" s="491"/>
      <c r="C24" s="491"/>
      <c r="D24" s="491"/>
      <c r="E24" s="491"/>
      <c r="F24" s="491"/>
      <c r="G24" s="491"/>
      <c r="H24" s="491"/>
      <c r="I24" s="121"/>
      <c r="K24" s="20"/>
      <c r="N24" s="20"/>
    </row>
    <row r="25" spans="1:14" s="7" customFormat="1">
      <c r="A25" s="482" t="s">
        <v>127</v>
      </c>
      <c r="B25" s="483"/>
      <c r="C25" s="483"/>
      <c r="D25" s="483" t="s">
        <v>129</v>
      </c>
      <c r="E25" s="483"/>
      <c r="F25" s="483"/>
      <c r="G25" s="483"/>
      <c r="H25" s="483"/>
      <c r="I25" s="483"/>
      <c r="J25" s="483"/>
      <c r="K25" s="483"/>
      <c r="L25" s="483"/>
      <c r="M25" s="484"/>
      <c r="N25" s="20"/>
    </row>
    <row r="26" spans="1:14" s="7" customFormat="1" ht="13.5" customHeight="1">
      <c r="A26" s="479" t="s">
        <v>137</v>
      </c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  <c r="M26" s="481"/>
      <c r="N26" s="20"/>
    </row>
    <row r="27" spans="1:14" s="7" customFormat="1" ht="13.5" customHeight="1">
      <c r="A27" s="479" t="s">
        <v>138</v>
      </c>
      <c r="B27" s="480"/>
      <c r="C27" s="480"/>
      <c r="D27" s="480"/>
      <c r="E27" s="480"/>
      <c r="F27" s="480"/>
      <c r="G27" s="480"/>
      <c r="H27" s="480"/>
      <c r="I27" s="480"/>
      <c r="J27" s="480"/>
      <c r="K27" s="480"/>
      <c r="L27" s="480"/>
      <c r="M27" s="481"/>
      <c r="N27" s="20"/>
    </row>
    <row r="28" spans="1:14" s="7" customFormat="1" ht="12.75" customHeight="1">
      <c r="A28" s="479" t="s">
        <v>131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1"/>
      <c r="N28" s="20"/>
    </row>
    <row r="29" spans="1:14" s="7" customFormat="1" ht="12.75" customHeight="1">
      <c r="A29" s="479" t="s">
        <v>132</v>
      </c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1"/>
      <c r="N29" s="20"/>
    </row>
    <row r="30" spans="1:14" s="7" customFormat="1" ht="12.75" customHeight="1">
      <c r="A30" s="479" t="s">
        <v>133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1"/>
      <c r="N30" s="20"/>
    </row>
    <row r="31" spans="1:14" s="7" customFormat="1" ht="12.75" customHeight="1">
      <c r="A31" s="479" t="s">
        <v>134</v>
      </c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1"/>
      <c r="N31" s="20"/>
    </row>
    <row r="32" spans="1:14" s="7" customFormat="1" ht="13.5" customHeight="1">
      <c r="A32" s="479" t="s">
        <v>139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1"/>
      <c r="N32" s="20"/>
    </row>
    <row r="33" spans="1:14" s="7" customFormat="1" ht="13.5" customHeight="1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20"/>
      <c r="N33" s="20"/>
    </row>
    <row r="34" spans="1:14" s="7" customFormat="1">
      <c r="A34" s="78"/>
      <c r="B34" s="78"/>
      <c r="D34" s="78"/>
      <c r="E34" s="78"/>
      <c r="F34" s="78"/>
    </row>
  </sheetData>
  <sheetProtection selectLockedCells="1" selectUnlockedCells="1"/>
  <mergeCells count="33">
    <mergeCell ref="D26:M26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0"/>
  <sheetViews>
    <sheetView showGridLines="0" workbookViewId="0">
      <selection activeCell="C43" sqref="C43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354" t="s">
        <v>0</v>
      </c>
      <c r="B1" s="354"/>
      <c r="C1" s="354"/>
      <c r="D1" s="354"/>
      <c r="E1" s="354"/>
      <c r="F1" s="354"/>
      <c r="G1" s="354"/>
      <c r="H1" s="354"/>
    </row>
    <row r="2" spans="1:8" ht="12.75" customHeight="1">
      <c r="A2" s="354" t="s">
        <v>20</v>
      </c>
      <c r="B2" s="354"/>
      <c r="C2" s="354"/>
      <c r="D2" s="354"/>
      <c r="E2" s="354"/>
      <c r="F2" s="354"/>
      <c r="G2" s="354"/>
      <c r="H2" s="354"/>
    </row>
    <row r="3" spans="1:8" ht="12.75" customHeight="1">
      <c r="A3" s="5"/>
      <c r="B3" s="5"/>
      <c r="C3" s="5"/>
      <c r="D3" s="5"/>
      <c r="E3" s="5"/>
      <c r="F3" s="5"/>
      <c r="G3" s="5"/>
      <c r="H3" s="5"/>
    </row>
    <row r="4" spans="1:8" ht="12.75" customHeight="1">
      <c r="A4" s="355" t="s">
        <v>202</v>
      </c>
      <c r="B4" s="355"/>
      <c r="C4" s="355"/>
      <c r="D4" s="355"/>
      <c r="E4" s="355"/>
      <c r="F4" s="355"/>
      <c r="G4" s="355"/>
      <c r="H4" s="355"/>
    </row>
    <row r="5" spans="1:8" s="1" customFormat="1" ht="12.75" customHeight="1">
      <c r="A5" s="228"/>
      <c r="B5" s="228"/>
      <c r="C5" s="228"/>
      <c r="D5" s="228"/>
      <c r="E5" s="229"/>
      <c r="F5" s="229"/>
      <c r="G5" s="356" t="s">
        <v>205</v>
      </c>
      <c r="H5" s="356"/>
    </row>
    <row r="6" spans="1:8" ht="12.75" customHeight="1">
      <c r="A6" s="382" t="s">
        <v>4</v>
      </c>
      <c r="B6" s="383" t="s">
        <v>5</v>
      </c>
      <c r="C6" s="384"/>
      <c r="D6" s="385"/>
      <c r="E6" s="386" t="s">
        <v>6</v>
      </c>
      <c r="F6" s="387"/>
      <c r="G6" s="388"/>
      <c r="H6" s="389" t="s">
        <v>21</v>
      </c>
    </row>
    <row r="7" spans="1:8" ht="12.75" customHeight="1">
      <c r="A7" s="382"/>
      <c r="B7" s="383" t="s">
        <v>8</v>
      </c>
      <c r="C7" s="384" t="s">
        <v>9</v>
      </c>
      <c r="D7" s="385" t="s">
        <v>10</v>
      </c>
      <c r="E7" s="390" t="s">
        <v>183</v>
      </c>
      <c r="F7" s="384" t="s">
        <v>12</v>
      </c>
      <c r="G7" s="391" t="s">
        <v>10</v>
      </c>
      <c r="H7" s="389"/>
    </row>
    <row r="8" spans="1:8">
      <c r="A8" s="382"/>
      <c r="B8" s="383"/>
      <c r="C8" s="384"/>
      <c r="D8" s="385"/>
      <c r="E8" s="390"/>
      <c r="F8" s="384"/>
      <c r="G8" s="391"/>
      <c r="H8" s="389"/>
    </row>
    <row r="9" spans="1:8" ht="12.75" customHeight="1">
      <c r="A9" s="176" t="s">
        <v>180</v>
      </c>
      <c r="B9" s="223"/>
      <c r="C9" s="224"/>
      <c r="D9" s="18">
        <f>B9+C9</f>
        <v>0</v>
      </c>
      <c r="E9" s="225"/>
      <c r="F9" s="224"/>
      <c r="G9" s="147">
        <f>E9+F9</f>
        <v>0</v>
      </c>
      <c r="H9" s="226"/>
    </row>
    <row r="10" spans="1:8" ht="12.75" customHeight="1">
      <c r="A10" s="176" t="s">
        <v>181</v>
      </c>
      <c r="B10" s="223">
        <v>18</v>
      </c>
      <c r="C10" s="224">
        <v>1</v>
      </c>
      <c r="D10" s="18">
        <f t="shared" ref="D10:D38" si="0">B10+C10</f>
        <v>19</v>
      </c>
      <c r="E10" s="225">
        <v>1</v>
      </c>
      <c r="F10" s="224">
        <v>1</v>
      </c>
      <c r="G10" s="147">
        <f>E10+F10</f>
        <v>2</v>
      </c>
      <c r="H10" s="226"/>
    </row>
    <row r="11" spans="1:8" ht="12.75" customHeight="1">
      <c r="A11" s="176" t="s">
        <v>194</v>
      </c>
      <c r="B11" s="223">
        <v>9</v>
      </c>
      <c r="C11" s="224">
        <v>7</v>
      </c>
      <c r="D11" s="18">
        <f t="shared" si="0"/>
        <v>16</v>
      </c>
      <c r="E11" s="225"/>
      <c r="F11" s="224"/>
      <c r="G11" s="147">
        <f>E11+F11</f>
        <v>0</v>
      </c>
      <c r="H11" s="226"/>
    </row>
    <row r="12" spans="1:8" ht="12.75" hidden="1" customHeight="1">
      <c r="A12" s="15"/>
      <c r="B12" s="16"/>
      <c r="C12" s="17"/>
      <c r="D12" s="18">
        <f t="shared" si="0"/>
        <v>0</v>
      </c>
      <c r="E12" s="81"/>
      <c r="F12" s="17"/>
      <c r="G12" s="147">
        <f t="shared" ref="G12:H38" si="1">SUM(D12:E12)</f>
        <v>0</v>
      </c>
      <c r="H12" s="174">
        <f t="shared" si="1"/>
        <v>0</v>
      </c>
    </row>
    <row r="13" spans="1:8" ht="12.75" hidden="1" customHeight="1">
      <c r="A13" s="15"/>
      <c r="B13" s="16"/>
      <c r="C13" s="17"/>
      <c r="D13" s="18">
        <f t="shared" si="0"/>
        <v>0</v>
      </c>
      <c r="E13" s="81"/>
      <c r="F13" s="17"/>
      <c r="G13" s="147">
        <f t="shared" si="1"/>
        <v>0</v>
      </c>
      <c r="H13" s="174">
        <f t="shared" si="1"/>
        <v>0</v>
      </c>
    </row>
    <row r="14" spans="1:8" ht="12.75" hidden="1" customHeight="1">
      <c r="A14" s="15"/>
      <c r="B14" s="16"/>
      <c r="C14" s="17"/>
      <c r="D14" s="18">
        <f t="shared" si="0"/>
        <v>0</v>
      </c>
      <c r="E14" s="81"/>
      <c r="F14" s="17"/>
      <c r="G14" s="147">
        <f t="shared" si="1"/>
        <v>0</v>
      </c>
      <c r="H14" s="174">
        <f t="shared" si="1"/>
        <v>0</v>
      </c>
    </row>
    <row r="15" spans="1:8" ht="12.75" hidden="1" customHeight="1">
      <c r="A15" s="15"/>
      <c r="B15" s="16"/>
      <c r="C15" s="17"/>
      <c r="D15" s="18">
        <f t="shared" si="0"/>
        <v>0</v>
      </c>
      <c r="E15" s="81"/>
      <c r="F15" s="17"/>
      <c r="G15" s="147">
        <f t="shared" si="1"/>
        <v>0</v>
      </c>
      <c r="H15" s="174">
        <f t="shared" si="1"/>
        <v>0</v>
      </c>
    </row>
    <row r="16" spans="1:8" ht="12.75" hidden="1" customHeight="1">
      <c r="A16" s="15"/>
      <c r="B16" s="16"/>
      <c r="C16" s="17"/>
      <c r="D16" s="18">
        <f t="shared" si="0"/>
        <v>0</v>
      </c>
      <c r="E16" s="81"/>
      <c r="F16" s="17"/>
      <c r="G16" s="147">
        <f t="shared" si="1"/>
        <v>0</v>
      </c>
      <c r="H16" s="174">
        <f t="shared" si="1"/>
        <v>0</v>
      </c>
    </row>
    <row r="17" spans="1:8" ht="12.75" hidden="1" customHeight="1">
      <c r="A17" s="15"/>
      <c r="B17" s="16"/>
      <c r="C17" s="17"/>
      <c r="D17" s="18">
        <f t="shared" si="0"/>
        <v>0</v>
      </c>
      <c r="E17" s="81"/>
      <c r="F17" s="17"/>
      <c r="G17" s="147">
        <f t="shared" si="1"/>
        <v>0</v>
      </c>
      <c r="H17" s="174">
        <f t="shared" si="1"/>
        <v>0</v>
      </c>
    </row>
    <row r="18" spans="1:8" ht="12.75" hidden="1" customHeight="1">
      <c r="A18" s="15"/>
      <c r="B18" s="16"/>
      <c r="C18" s="17"/>
      <c r="D18" s="18">
        <f t="shared" si="0"/>
        <v>0</v>
      </c>
      <c r="E18" s="81"/>
      <c r="F18" s="17"/>
      <c r="G18" s="147">
        <f t="shared" si="1"/>
        <v>0</v>
      </c>
      <c r="H18" s="174">
        <f t="shared" si="1"/>
        <v>0</v>
      </c>
    </row>
    <row r="19" spans="1:8" ht="12.75" hidden="1" customHeight="1">
      <c r="A19" s="15"/>
      <c r="B19" s="16"/>
      <c r="C19" s="17"/>
      <c r="D19" s="18">
        <f t="shared" si="0"/>
        <v>0</v>
      </c>
      <c r="E19" s="81"/>
      <c r="F19" s="17"/>
      <c r="G19" s="147">
        <f t="shared" si="1"/>
        <v>0</v>
      </c>
      <c r="H19" s="174">
        <f t="shared" si="1"/>
        <v>0</v>
      </c>
    </row>
    <row r="20" spans="1:8" ht="12.75" hidden="1" customHeight="1">
      <c r="A20" s="15"/>
      <c r="B20" s="16"/>
      <c r="C20" s="17"/>
      <c r="D20" s="18">
        <f t="shared" si="0"/>
        <v>0</v>
      </c>
      <c r="E20" s="81"/>
      <c r="F20" s="17"/>
      <c r="G20" s="147">
        <f t="shared" si="1"/>
        <v>0</v>
      </c>
      <c r="H20" s="174">
        <f t="shared" si="1"/>
        <v>0</v>
      </c>
    </row>
    <row r="21" spans="1:8" ht="12.75" hidden="1" customHeight="1">
      <c r="A21" s="15"/>
      <c r="B21" s="16"/>
      <c r="C21" s="17"/>
      <c r="D21" s="18">
        <f t="shared" si="0"/>
        <v>0</v>
      </c>
      <c r="E21" s="81"/>
      <c r="F21" s="17"/>
      <c r="G21" s="147">
        <f t="shared" si="1"/>
        <v>0</v>
      </c>
      <c r="H21" s="174">
        <f t="shared" si="1"/>
        <v>0</v>
      </c>
    </row>
    <row r="22" spans="1:8" ht="12.75" hidden="1" customHeight="1">
      <c r="A22" s="15"/>
      <c r="B22" s="16"/>
      <c r="C22" s="17"/>
      <c r="D22" s="18">
        <f t="shared" si="0"/>
        <v>0</v>
      </c>
      <c r="E22" s="81"/>
      <c r="F22" s="17"/>
      <c r="G22" s="147">
        <f t="shared" si="1"/>
        <v>0</v>
      </c>
      <c r="H22" s="174">
        <f t="shared" si="1"/>
        <v>0</v>
      </c>
    </row>
    <row r="23" spans="1:8" ht="12.75" hidden="1" customHeight="1">
      <c r="A23" s="15"/>
      <c r="B23" s="16"/>
      <c r="C23" s="17"/>
      <c r="D23" s="18">
        <f t="shared" si="0"/>
        <v>0</v>
      </c>
      <c r="E23" s="81"/>
      <c r="F23" s="17"/>
      <c r="G23" s="147">
        <f t="shared" si="1"/>
        <v>0</v>
      </c>
      <c r="H23" s="174">
        <f t="shared" si="1"/>
        <v>0</v>
      </c>
    </row>
    <row r="24" spans="1:8" ht="12.75" hidden="1" customHeight="1">
      <c r="A24" s="15"/>
      <c r="B24" s="16"/>
      <c r="C24" s="17"/>
      <c r="D24" s="18">
        <f t="shared" si="0"/>
        <v>0</v>
      </c>
      <c r="E24" s="81"/>
      <c r="F24" s="17"/>
      <c r="G24" s="147">
        <f t="shared" si="1"/>
        <v>0</v>
      </c>
      <c r="H24" s="174">
        <f t="shared" si="1"/>
        <v>0</v>
      </c>
    </row>
    <row r="25" spans="1:8" ht="12.75" hidden="1" customHeight="1">
      <c r="A25" s="15"/>
      <c r="B25" s="16"/>
      <c r="C25" s="17"/>
      <c r="D25" s="18">
        <f t="shared" si="0"/>
        <v>0</v>
      </c>
      <c r="E25" s="81"/>
      <c r="F25" s="17"/>
      <c r="G25" s="147">
        <f t="shared" si="1"/>
        <v>0</v>
      </c>
      <c r="H25" s="174">
        <f t="shared" si="1"/>
        <v>0</v>
      </c>
    </row>
    <row r="26" spans="1:8" ht="12.75" hidden="1" customHeight="1">
      <c r="A26" s="15"/>
      <c r="B26" s="16"/>
      <c r="C26" s="17"/>
      <c r="D26" s="18">
        <f t="shared" si="0"/>
        <v>0</v>
      </c>
      <c r="E26" s="81"/>
      <c r="F26" s="17"/>
      <c r="G26" s="147">
        <f t="shared" si="1"/>
        <v>0</v>
      </c>
      <c r="H26" s="174">
        <f t="shared" si="1"/>
        <v>0</v>
      </c>
    </row>
    <row r="27" spans="1:8" ht="12.75" hidden="1" customHeight="1">
      <c r="A27" s="15"/>
      <c r="B27" s="16"/>
      <c r="C27" s="17"/>
      <c r="D27" s="18">
        <f t="shared" si="0"/>
        <v>0</v>
      </c>
      <c r="E27" s="81"/>
      <c r="F27" s="17"/>
      <c r="G27" s="147">
        <f t="shared" si="1"/>
        <v>0</v>
      </c>
      <c r="H27" s="174">
        <f t="shared" si="1"/>
        <v>0</v>
      </c>
    </row>
    <row r="28" spans="1:8" ht="12.75" hidden="1" customHeight="1">
      <c r="A28" s="15"/>
      <c r="B28" s="16"/>
      <c r="C28" s="17"/>
      <c r="D28" s="18">
        <f t="shared" si="0"/>
        <v>0</v>
      </c>
      <c r="E28" s="81"/>
      <c r="F28" s="17"/>
      <c r="G28" s="147">
        <f t="shared" si="1"/>
        <v>0</v>
      </c>
      <c r="H28" s="174">
        <f t="shared" si="1"/>
        <v>0</v>
      </c>
    </row>
    <row r="29" spans="1:8" ht="12.75" hidden="1" customHeight="1">
      <c r="A29" s="15"/>
      <c r="B29" s="16"/>
      <c r="C29" s="17"/>
      <c r="D29" s="18">
        <f t="shared" si="0"/>
        <v>0</v>
      </c>
      <c r="E29" s="81"/>
      <c r="F29" s="17"/>
      <c r="G29" s="147">
        <f t="shared" si="1"/>
        <v>0</v>
      </c>
      <c r="H29" s="174">
        <f t="shared" si="1"/>
        <v>0</v>
      </c>
    </row>
    <row r="30" spans="1:8" ht="12.75" hidden="1" customHeight="1">
      <c r="A30" s="15"/>
      <c r="B30" s="16"/>
      <c r="C30" s="17"/>
      <c r="D30" s="18">
        <f t="shared" si="0"/>
        <v>0</v>
      </c>
      <c r="E30" s="81"/>
      <c r="F30" s="17"/>
      <c r="G30" s="147">
        <f t="shared" si="1"/>
        <v>0</v>
      </c>
      <c r="H30" s="174">
        <f t="shared" si="1"/>
        <v>0</v>
      </c>
    </row>
    <row r="31" spans="1:8" ht="12.75" hidden="1" customHeight="1">
      <c r="A31" s="15"/>
      <c r="B31" s="16"/>
      <c r="C31" s="17"/>
      <c r="D31" s="18">
        <f t="shared" si="0"/>
        <v>0</v>
      </c>
      <c r="E31" s="81"/>
      <c r="F31" s="17"/>
      <c r="G31" s="147">
        <f t="shared" si="1"/>
        <v>0</v>
      </c>
      <c r="H31" s="174">
        <f t="shared" si="1"/>
        <v>0</v>
      </c>
    </row>
    <row r="32" spans="1:8" ht="12.75" hidden="1" customHeight="1">
      <c r="A32" s="15"/>
      <c r="B32" s="16"/>
      <c r="C32" s="17"/>
      <c r="D32" s="18">
        <f t="shared" si="0"/>
        <v>0</v>
      </c>
      <c r="E32" s="81"/>
      <c r="F32" s="17"/>
      <c r="G32" s="147">
        <f t="shared" si="1"/>
        <v>0</v>
      </c>
      <c r="H32" s="174">
        <f t="shared" si="1"/>
        <v>0</v>
      </c>
    </row>
    <row r="33" spans="1:8" ht="12.75" hidden="1" customHeight="1">
      <c r="A33" s="15"/>
      <c r="B33" s="16"/>
      <c r="C33" s="17"/>
      <c r="D33" s="18">
        <f t="shared" si="0"/>
        <v>0</v>
      </c>
      <c r="E33" s="81"/>
      <c r="F33" s="17"/>
      <c r="G33" s="147">
        <f t="shared" si="1"/>
        <v>0</v>
      </c>
      <c r="H33" s="174">
        <f t="shared" si="1"/>
        <v>0</v>
      </c>
    </row>
    <row r="34" spans="1:8" ht="12.75" hidden="1" customHeight="1">
      <c r="A34" s="15"/>
      <c r="B34" s="16"/>
      <c r="C34" s="17"/>
      <c r="D34" s="18">
        <f t="shared" si="0"/>
        <v>0</v>
      </c>
      <c r="E34" s="81"/>
      <c r="F34" s="17"/>
      <c r="G34" s="147">
        <f t="shared" si="1"/>
        <v>0</v>
      </c>
      <c r="H34" s="174">
        <f t="shared" si="1"/>
        <v>0</v>
      </c>
    </row>
    <row r="35" spans="1:8" ht="12.75" hidden="1" customHeight="1">
      <c r="A35" s="15"/>
      <c r="B35" s="16"/>
      <c r="C35" s="17"/>
      <c r="D35" s="18">
        <f t="shared" si="0"/>
        <v>0</v>
      </c>
      <c r="E35" s="81"/>
      <c r="F35" s="17"/>
      <c r="G35" s="147">
        <f t="shared" si="1"/>
        <v>0</v>
      </c>
      <c r="H35" s="174">
        <f t="shared" si="1"/>
        <v>0</v>
      </c>
    </row>
    <row r="36" spans="1:8" ht="12.75" hidden="1" customHeight="1">
      <c r="A36" s="15"/>
      <c r="B36" s="16"/>
      <c r="C36" s="17"/>
      <c r="D36" s="18">
        <f t="shared" si="0"/>
        <v>0</v>
      </c>
      <c r="E36" s="81"/>
      <c r="F36" s="17"/>
      <c r="G36" s="147">
        <f t="shared" si="1"/>
        <v>0</v>
      </c>
      <c r="H36" s="174">
        <f t="shared" si="1"/>
        <v>0</v>
      </c>
    </row>
    <row r="37" spans="1:8" ht="12.75" hidden="1" customHeight="1">
      <c r="A37" s="15"/>
      <c r="B37" s="16"/>
      <c r="C37" s="17"/>
      <c r="D37" s="18">
        <f t="shared" si="0"/>
        <v>0</v>
      </c>
      <c r="E37" s="81"/>
      <c r="F37" s="17"/>
      <c r="G37" s="147">
        <f t="shared" si="1"/>
        <v>0</v>
      </c>
      <c r="H37" s="174">
        <f t="shared" si="1"/>
        <v>0</v>
      </c>
    </row>
    <row r="38" spans="1:8" ht="12.75" hidden="1" customHeight="1">
      <c r="A38" s="15"/>
      <c r="B38" s="16"/>
      <c r="C38" s="17"/>
      <c r="D38" s="18">
        <f t="shared" si="0"/>
        <v>0</v>
      </c>
      <c r="E38" s="81"/>
      <c r="F38" s="17"/>
      <c r="G38" s="147">
        <f t="shared" si="1"/>
        <v>0</v>
      </c>
      <c r="H38" s="174">
        <f t="shared" si="1"/>
        <v>0</v>
      </c>
    </row>
    <row r="39" spans="1:8" s="19" customFormat="1">
      <c r="A39" s="114" t="s">
        <v>18</v>
      </c>
      <c r="B39" s="145">
        <f>SUM(B9:B38)</f>
        <v>27</v>
      </c>
      <c r="C39" s="129">
        <f t="shared" ref="C39:H39" si="2">SUM(C9:C38)</f>
        <v>8</v>
      </c>
      <c r="D39" s="146">
        <f t="shared" si="2"/>
        <v>35</v>
      </c>
      <c r="E39" s="144">
        <f t="shared" si="2"/>
        <v>1</v>
      </c>
      <c r="F39" s="129">
        <f t="shared" si="2"/>
        <v>1</v>
      </c>
      <c r="G39" s="128">
        <f t="shared" si="2"/>
        <v>2</v>
      </c>
      <c r="H39" s="175">
        <f t="shared" si="2"/>
        <v>0</v>
      </c>
    </row>
    <row r="40" spans="1:8">
      <c r="A40" s="14" t="s">
        <v>19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20" customWidth="1"/>
    <col min="2" max="2" width="73.28515625" style="7" customWidth="1"/>
    <col min="3" max="3" width="15.140625" style="21" customWidth="1"/>
    <col min="4" max="4" width="15.140625" style="7" customWidth="1"/>
    <col min="5" max="5" width="15.140625" style="22" customWidth="1"/>
    <col min="6" max="6" width="13.5703125" style="21" customWidth="1"/>
    <col min="7" max="7" width="15.42578125" style="7" customWidth="1"/>
    <col min="8" max="8" width="12.28515625" style="23" customWidth="1"/>
    <col min="9" max="9" width="15.140625" style="20" customWidth="1"/>
    <col min="10" max="16384" width="9.140625" style="7"/>
  </cols>
  <sheetData>
    <row r="1" spans="1:11" ht="12.75" customHeight="1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13"/>
      <c r="K1" s="13"/>
    </row>
    <row r="2" spans="1:11" ht="12.75" customHeight="1">
      <c r="A2" s="354" t="s">
        <v>22</v>
      </c>
      <c r="B2" s="354"/>
      <c r="C2" s="354"/>
      <c r="D2" s="354"/>
      <c r="E2" s="354"/>
      <c r="F2" s="354"/>
      <c r="G2" s="354"/>
      <c r="H2" s="354"/>
      <c r="I2" s="354"/>
      <c r="J2" s="13"/>
      <c r="K2" s="13"/>
    </row>
    <row r="3" spans="1:11" ht="12.75" customHeight="1">
      <c r="A3" s="4"/>
      <c r="B3" s="5"/>
      <c r="C3" s="5"/>
      <c r="D3" s="5"/>
      <c r="E3" s="24"/>
      <c r="F3" s="5"/>
      <c r="G3" s="5"/>
      <c r="H3" s="5"/>
      <c r="I3" s="5"/>
      <c r="J3" s="5"/>
      <c r="K3" s="5"/>
    </row>
    <row r="4" spans="1:11" ht="12.75" customHeight="1">
      <c r="A4" s="393" t="s">
        <v>145</v>
      </c>
      <c r="B4" s="393"/>
      <c r="C4" s="393"/>
      <c r="D4" s="393"/>
      <c r="E4" s="393"/>
      <c r="F4" s="393"/>
      <c r="G4" s="393"/>
      <c r="H4" s="393"/>
      <c r="I4" s="393"/>
      <c r="J4" s="26"/>
      <c r="K4" s="26"/>
    </row>
    <row r="5" spans="1:11" s="20" customFormat="1" ht="13.5" customHeight="1">
      <c r="A5" s="25"/>
      <c r="B5" s="25"/>
      <c r="C5" s="25"/>
      <c r="D5" s="25"/>
      <c r="E5" s="24"/>
      <c r="H5" s="394" t="s">
        <v>3</v>
      </c>
      <c r="I5" s="394"/>
    </row>
    <row r="6" spans="1:11" s="5" customFormat="1" ht="15.75" customHeight="1">
      <c r="A6" s="382" t="s">
        <v>23</v>
      </c>
      <c r="B6" s="391"/>
      <c r="C6" s="389" t="s">
        <v>24</v>
      </c>
      <c r="D6" s="389"/>
      <c r="E6" s="389"/>
      <c r="F6" s="392" t="s">
        <v>6</v>
      </c>
      <c r="G6" s="392"/>
      <c r="H6" s="392"/>
      <c r="I6" s="392" t="s">
        <v>25</v>
      </c>
    </row>
    <row r="7" spans="1:11" s="5" customFormat="1" ht="25.5">
      <c r="A7" s="119" t="s">
        <v>26</v>
      </c>
      <c r="B7" s="118" t="s">
        <v>27</v>
      </c>
      <c r="C7" s="137" t="s">
        <v>8</v>
      </c>
      <c r="D7" s="117" t="s">
        <v>9</v>
      </c>
      <c r="E7" s="138" t="s">
        <v>10</v>
      </c>
      <c r="F7" s="137" t="s">
        <v>28</v>
      </c>
      <c r="G7" s="117" t="s">
        <v>12</v>
      </c>
      <c r="H7" s="113" t="s">
        <v>10</v>
      </c>
      <c r="I7" s="392"/>
    </row>
    <row r="8" spans="1:11" ht="13.5" customHeight="1" thickBot="1">
      <c r="A8" s="397" t="s">
        <v>29</v>
      </c>
      <c r="B8" s="398"/>
      <c r="C8" s="27"/>
      <c r="D8" s="28"/>
      <c r="E8" s="29">
        <f>SUM(C8:D8)</f>
        <v>0</v>
      </c>
      <c r="F8" s="27"/>
      <c r="G8" s="30"/>
      <c r="H8" s="31">
        <f>F8+G8</f>
        <v>0</v>
      </c>
      <c r="I8" s="32"/>
    </row>
    <row r="9" spans="1:11" ht="15" customHeight="1">
      <c r="A9" s="399" t="s">
        <v>30</v>
      </c>
      <c r="B9" s="149" t="s">
        <v>31</v>
      </c>
      <c r="C9" s="33"/>
      <c r="D9" s="34"/>
      <c r="E9" s="35">
        <f t="shared" ref="E9:E34" si="0">SUM(C9:D9)</f>
        <v>0</v>
      </c>
      <c r="F9" s="33"/>
      <c r="G9" s="36"/>
      <c r="H9" s="37">
        <f t="shared" ref="H9:H34" si="1">F9+G9</f>
        <v>0</v>
      </c>
      <c r="I9" s="38"/>
      <c r="K9" s="39"/>
    </row>
    <row r="10" spans="1:11" ht="15">
      <c r="A10" s="399"/>
      <c r="B10" s="150" t="s">
        <v>32</v>
      </c>
      <c r="C10" s="40"/>
      <c r="D10" s="41"/>
      <c r="E10" s="42">
        <f t="shared" si="0"/>
        <v>0</v>
      </c>
      <c r="F10" s="40"/>
      <c r="G10" s="43"/>
      <c r="H10" s="44">
        <f t="shared" si="1"/>
        <v>0</v>
      </c>
      <c r="I10" s="45"/>
      <c r="K10" s="39"/>
    </row>
    <row r="11" spans="1:11" ht="15">
      <c r="A11" s="399"/>
      <c r="B11" s="151" t="s">
        <v>33</v>
      </c>
      <c r="C11" s="46"/>
      <c r="D11" s="47"/>
      <c r="E11" s="48">
        <f t="shared" si="0"/>
        <v>0</v>
      </c>
      <c r="F11" s="46"/>
      <c r="G11" s="49"/>
      <c r="H11" s="50">
        <f t="shared" si="1"/>
        <v>0</v>
      </c>
      <c r="I11" s="51"/>
      <c r="K11" s="39"/>
    </row>
    <row r="12" spans="1:11" ht="15" customHeight="1">
      <c r="A12" s="395" t="s">
        <v>34</v>
      </c>
      <c r="B12" s="152" t="s">
        <v>35</v>
      </c>
      <c r="C12" s="52"/>
      <c r="D12" s="53"/>
      <c r="E12" s="54">
        <f t="shared" si="0"/>
        <v>0</v>
      </c>
      <c r="F12" s="52"/>
      <c r="G12" s="55"/>
      <c r="H12" s="56">
        <f t="shared" si="1"/>
        <v>0</v>
      </c>
      <c r="I12" s="57"/>
      <c r="K12" s="39"/>
    </row>
    <row r="13" spans="1:11" ht="15">
      <c r="A13" s="395"/>
      <c r="B13" s="150" t="s">
        <v>36</v>
      </c>
      <c r="C13" s="40"/>
      <c r="D13" s="41"/>
      <c r="E13" s="42">
        <f t="shared" si="0"/>
        <v>0</v>
      </c>
      <c r="F13" s="40"/>
      <c r="G13" s="43"/>
      <c r="H13" s="44">
        <f t="shared" si="1"/>
        <v>0</v>
      </c>
      <c r="I13" s="45"/>
      <c r="K13" s="39"/>
    </row>
    <row r="14" spans="1:11" ht="15">
      <c r="A14" s="395"/>
      <c r="B14" s="151" t="s">
        <v>37</v>
      </c>
      <c r="C14" s="46"/>
      <c r="D14" s="47"/>
      <c r="E14" s="48">
        <f t="shared" si="0"/>
        <v>0</v>
      </c>
      <c r="F14" s="46"/>
      <c r="G14" s="49"/>
      <c r="H14" s="50">
        <f t="shared" si="1"/>
        <v>0</v>
      </c>
      <c r="I14" s="51"/>
      <c r="K14" s="39"/>
    </row>
    <row r="15" spans="1:11" ht="15">
      <c r="A15" s="148" t="s">
        <v>38</v>
      </c>
      <c r="B15" s="153" t="s">
        <v>39</v>
      </c>
      <c r="C15" s="58"/>
      <c r="D15" s="59"/>
      <c r="E15" s="60">
        <f t="shared" si="0"/>
        <v>0</v>
      </c>
      <c r="F15" s="58"/>
      <c r="G15" s="61"/>
      <c r="H15" s="62">
        <f t="shared" si="1"/>
        <v>0</v>
      </c>
      <c r="I15" s="63"/>
      <c r="K15" s="39"/>
    </row>
    <row r="16" spans="1:11" ht="22.5" customHeight="1">
      <c r="A16" s="395" t="s">
        <v>40</v>
      </c>
      <c r="B16" s="152" t="s">
        <v>41</v>
      </c>
      <c r="C16" s="52"/>
      <c r="D16" s="53"/>
      <c r="E16" s="54">
        <f t="shared" si="0"/>
        <v>0</v>
      </c>
      <c r="F16" s="52"/>
      <c r="G16" s="55"/>
      <c r="H16" s="56">
        <f t="shared" si="1"/>
        <v>0</v>
      </c>
      <c r="I16" s="57"/>
      <c r="K16" s="39"/>
    </row>
    <row r="17" spans="1:11" ht="15">
      <c r="A17" s="395"/>
      <c r="B17" s="151" t="s">
        <v>42</v>
      </c>
      <c r="C17" s="46"/>
      <c r="D17" s="47"/>
      <c r="E17" s="48">
        <f t="shared" si="0"/>
        <v>0</v>
      </c>
      <c r="F17" s="46"/>
      <c r="G17" s="49"/>
      <c r="H17" s="50">
        <f t="shared" si="1"/>
        <v>0</v>
      </c>
      <c r="I17" s="51"/>
      <c r="K17" s="39"/>
    </row>
    <row r="18" spans="1:11" ht="15" customHeight="1">
      <c r="A18" s="395" t="s">
        <v>43</v>
      </c>
      <c r="B18" s="152" t="s">
        <v>44</v>
      </c>
      <c r="C18" s="52"/>
      <c r="D18" s="53"/>
      <c r="E18" s="54">
        <f t="shared" si="0"/>
        <v>0</v>
      </c>
      <c r="F18" s="52"/>
      <c r="G18" s="55"/>
      <c r="H18" s="56">
        <f t="shared" si="1"/>
        <v>0</v>
      </c>
      <c r="I18" s="57"/>
      <c r="K18" s="39"/>
    </row>
    <row r="19" spans="1:11" ht="15">
      <c r="A19" s="395"/>
      <c r="B19" s="150" t="s">
        <v>45</v>
      </c>
      <c r="C19" s="64"/>
      <c r="D19" s="65"/>
      <c r="E19" s="66">
        <f t="shared" si="0"/>
        <v>0</v>
      </c>
      <c r="F19" s="64"/>
      <c r="G19" s="67"/>
      <c r="H19" s="68">
        <f t="shared" si="1"/>
        <v>0</v>
      </c>
      <c r="I19" s="69"/>
      <c r="K19" s="39"/>
    </row>
    <row r="20" spans="1:11" ht="25.5">
      <c r="A20" s="395"/>
      <c r="B20" s="150" t="s">
        <v>46</v>
      </c>
      <c r="C20" s="40"/>
      <c r="D20" s="41"/>
      <c r="E20" s="66">
        <f t="shared" si="0"/>
        <v>0</v>
      </c>
      <c r="F20" s="40"/>
      <c r="G20" s="43"/>
      <c r="H20" s="68">
        <f t="shared" si="1"/>
        <v>0</v>
      </c>
      <c r="I20" s="45"/>
      <c r="K20" s="39"/>
    </row>
    <row r="21" spans="1:11" ht="25.5">
      <c r="A21" s="395"/>
      <c r="B21" s="150" t="s">
        <v>47</v>
      </c>
      <c r="C21" s="40"/>
      <c r="D21" s="41"/>
      <c r="E21" s="66">
        <f t="shared" si="0"/>
        <v>0</v>
      </c>
      <c r="F21" s="40"/>
      <c r="G21" s="43"/>
      <c r="H21" s="68">
        <f t="shared" si="1"/>
        <v>0</v>
      </c>
      <c r="I21" s="45"/>
      <c r="K21" s="39"/>
    </row>
    <row r="22" spans="1:11" ht="15">
      <c r="A22" s="395"/>
      <c r="B22" s="150" t="s">
        <v>48</v>
      </c>
      <c r="C22" s="40"/>
      <c r="D22" s="41"/>
      <c r="E22" s="66">
        <f t="shared" si="0"/>
        <v>0</v>
      </c>
      <c r="F22" s="40"/>
      <c r="G22" s="43"/>
      <c r="H22" s="68">
        <f t="shared" si="1"/>
        <v>0</v>
      </c>
      <c r="I22" s="45"/>
      <c r="K22" s="39"/>
    </row>
    <row r="23" spans="1:11" ht="15">
      <c r="A23" s="395"/>
      <c r="B23" s="151" t="s">
        <v>49</v>
      </c>
      <c r="C23" s="46"/>
      <c r="D23" s="47"/>
      <c r="E23" s="70">
        <f t="shared" si="0"/>
        <v>0</v>
      </c>
      <c r="F23" s="46"/>
      <c r="G23" s="49"/>
      <c r="H23" s="68">
        <f t="shared" si="1"/>
        <v>0</v>
      </c>
      <c r="I23" s="51"/>
      <c r="K23" s="39"/>
    </row>
    <row r="24" spans="1:11" ht="15" customHeight="1">
      <c r="A24" s="395" t="s">
        <v>50</v>
      </c>
      <c r="B24" s="152" t="s">
        <v>51</v>
      </c>
      <c r="C24" s="52"/>
      <c r="D24" s="53"/>
      <c r="E24" s="71">
        <f t="shared" si="0"/>
        <v>0</v>
      </c>
      <c r="F24" s="52"/>
      <c r="G24" s="55"/>
      <c r="H24" s="56">
        <f t="shared" si="1"/>
        <v>0</v>
      </c>
      <c r="I24" s="57"/>
      <c r="K24" s="39"/>
    </row>
    <row r="25" spans="1:11" ht="15">
      <c r="A25" s="395"/>
      <c r="B25" s="150" t="s">
        <v>52</v>
      </c>
      <c r="C25" s="40"/>
      <c r="D25" s="41"/>
      <c r="E25" s="66">
        <f t="shared" si="0"/>
        <v>0</v>
      </c>
      <c r="F25" s="40"/>
      <c r="G25" s="43"/>
      <c r="H25" s="68">
        <f t="shared" si="1"/>
        <v>0</v>
      </c>
      <c r="I25" s="45"/>
      <c r="K25" s="39"/>
    </row>
    <row r="26" spans="1:11" ht="15">
      <c r="A26" s="395"/>
      <c r="B26" s="150" t="s">
        <v>53</v>
      </c>
      <c r="C26" s="40"/>
      <c r="D26" s="41"/>
      <c r="E26" s="66">
        <f t="shared" si="0"/>
        <v>0</v>
      </c>
      <c r="F26" s="40"/>
      <c r="G26" s="43"/>
      <c r="H26" s="68">
        <f t="shared" si="1"/>
        <v>0</v>
      </c>
      <c r="I26" s="45"/>
      <c r="K26" s="39"/>
    </row>
    <row r="27" spans="1:11" ht="15">
      <c r="A27" s="395"/>
      <c r="B27" s="150" t="s">
        <v>54</v>
      </c>
      <c r="C27" s="40"/>
      <c r="D27" s="41"/>
      <c r="E27" s="66">
        <f t="shared" si="0"/>
        <v>0</v>
      </c>
      <c r="F27" s="40"/>
      <c r="G27" s="43"/>
      <c r="H27" s="68">
        <f t="shared" si="1"/>
        <v>0</v>
      </c>
      <c r="I27" s="45"/>
      <c r="K27" s="39"/>
    </row>
    <row r="28" spans="1:11" ht="15">
      <c r="A28" s="395"/>
      <c r="B28" s="150" t="s">
        <v>55</v>
      </c>
      <c r="C28" s="40"/>
      <c r="D28" s="41"/>
      <c r="E28" s="66">
        <f t="shared" si="0"/>
        <v>0</v>
      </c>
      <c r="F28" s="40"/>
      <c r="G28" s="43"/>
      <c r="H28" s="68">
        <f t="shared" si="1"/>
        <v>0</v>
      </c>
      <c r="I28" s="45"/>
      <c r="K28" s="39"/>
    </row>
    <row r="29" spans="1:11" ht="15">
      <c r="A29" s="395"/>
      <c r="B29" s="151" t="s">
        <v>56</v>
      </c>
      <c r="C29" s="46"/>
      <c r="D29" s="47"/>
      <c r="E29" s="70">
        <f t="shared" si="0"/>
        <v>0</v>
      </c>
      <c r="F29" s="46"/>
      <c r="G29" s="49"/>
      <c r="H29" s="68">
        <f t="shared" si="1"/>
        <v>0</v>
      </c>
      <c r="I29" s="51"/>
      <c r="K29" s="39"/>
    </row>
    <row r="30" spans="1:11" ht="15" customHeight="1">
      <c r="A30" s="396" t="s">
        <v>57</v>
      </c>
      <c r="B30" s="152" t="s">
        <v>58</v>
      </c>
      <c r="C30" s="52"/>
      <c r="D30" s="53"/>
      <c r="E30" s="71">
        <f t="shared" si="0"/>
        <v>0</v>
      </c>
      <c r="F30" s="52"/>
      <c r="G30" s="55"/>
      <c r="H30" s="56">
        <f t="shared" si="1"/>
        <v>0</v>
      </c>
      <c r="I30" s="57"/>
      <c r="K30" s="39"/>
    </row>
    <row r="31" spans="1:11" ht="15">
      <c r="A31" s="396"/>
      <c r="B31" s="150" t="s">
        <v>59</v>
      </c>
      <c r="C31" s="40"/>
      <c r="D31" s="41"/>
      <c r="E31" s="66">
        <f t="shared" si="0"/>
        <v>0</v>
      </c>
      <c r="F31" s="40"/>
      <c r="G31" s="43"/>
      <c r="H31" s="68">
        <f t="shared" si="1"/>
        <v>0</v>
      </c>
      <c r="I31" s="45"/>
      <c r="K31" s="39"/>
    </row>
    <row r="32" spans="1:11" ht="25.5">
      <c r="A32" s="396"/>
      <c r="B32" s="150" t="s">
        <v>60</v>
      </c>
      <c r="C32" s="40"/>
      <c r="D32" s="41"/>
      <c r="E32" s="66">
        <f t="shared" si="0"/>
        <v>0</v>
      </c>
      <c r="F32" s="40"/>
      <c r="G32" s="43"/>
      <c r="H32" s="68">
        <f t="shared" si="1"/>
        <v>0</v>
      </c>
      <c r="I32" s="45"/>
      <c r="K32" s="39"/>
    </row>
    <row r="33" spans="1:11" ht="25.5">
      <c r="A33" s="396"/>
      <c r="B33" s="150" t="s">
        <v>61</v>
      </c>
      <c r="C33" s="40"/>
      <c r="D33" s="41"/>
      <c r="E33" s="66">
        <f t="shared" si="0"/>
        <v>0</v>
      </c>
      <c r="F33" s="40"/>
      <c r="G33" s="43"/>
      <c r="H33" s="68">
        <f t="shared" si="1"/>
        <v>0</v>
      </c>
      <c r="I33" s="45"/>
      <c r="K33" s="39"/>
    </row>
    <row r="34" spans="1:11" ht="25.5">
      <c r="A34" s="396"/>
      <c r="B34" s="154" t="s">
        <v>62</v>
      </c>
      <c r="C34" s="72"/>
      <c r="D34" s="73"/>
      <c r="E34" s="74">
        <f t="shared" si="0"/>
        <v>0</v>
      </c>
      <c r="F34" s="72"/>
      <c r="G34" s="75"/>
      <c r="H34" s="76">
        <f t="shared" si="1"/>
        <v>0</v>
      </c>
      <c r="I34" s="77"/>
      <c r="K34" s="39"/>
    </row>
    <row r="35" spans="1:11" ht="17.25" customHeight="1">
      <c r="A35" s="390" t="s">
        <v>18</v>
      </c>
      <c r="B35" s="385"/>
      <c r="C35" s="139">
        <f>SUM(C8:C34)</f>
        <v>0</v>
      </c>
      <c r="D35" s="140">
        <f t="shared" ref="D35:I35" si="2">SUM(D9:D34)</f>
        <v>0</v>
      </c>
      <c r="E35" s="141">
        <f t="shared" si="2"/>
        <v>0</v>
      </c>
      <c r="F35" s="139">
        <f t="shared" si="2"/>
        <v>0</v>
      </c>
      <c r="G35" s="142">
        <f t="shared" si="2"/>
        <v>0</v>
      </c>
      <c r="H35" s="142">
        <f t="shared" si="2"/>
        <v>0</v>
      </c>
      <c r="I35" s="143">
        <f t="shared" si="2"/>
        <v>0</v>
      </c>
    </row>
    <row r="36" spans="1:11">
      <c r="A36" s="78" t="s">
        <v>19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60"/>
  <sheetViews>
    <sheetView showGridLines="0" topLeftCell="C1" workbookViewId="0">
      <selection activeCell="L23" sqref="L23"/>
    </sheetView>
  </sheetViews>
  <sheetFormatPr defaultColWidth="9.140625" defaultRowHeight="12.75"/>
  <cols>
    <col min="1" max="1" width="10.42578125" style="1" customWidth="1"/>
    <col min="2" max="2" width="11" style="1" customWidth="1"/>
    <col min="3" max="3" width="9.140625" style="2" customWidth="1"/>
    <col min="4" max="4" width="12.7109375" style="2" customWidth="1"/>
    <col min="5" max="5" width="15.28515625" style="2" customWidth="1"/>
    <col min="6" max="11" width="9.85546875" style="2" customWidth="1"/>
    <col min="12" max="12" width="10.42578125" style="2" customWidth="1"/>
    <col min="13" max="13" width="10.7109375" style="2" customWidth="1"/>
    <col min="14" max="14" width="11.85546875" style="2" customWidth="1"/>
    <col min="15" max="20" width="9.85546875" style="2" customWidth="1"/>
    <col min="21" max="21" width="10.7109375" style="2" customWidth="1"/>
    <col min="22" max="22" width="11.5703125" style="2" customWidth="1"/>
    <col min="23" max="23" width="9.140625" style="1"/>
    <col min="24" max="16384" width="9.140625" style="2"/>
  </cols>
  <sheetData>
    <row r="1" spans="1:23" s="234" customFormat="1" ht="12.75" customHeight="1">
      <c r="A1" s="417" t="s">
        <v>63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250"/>
    </row>
    <row r="2" spans="1:23" s="234" customFormat="1" ht="12.75" customHeight="1">
      <c r="A2" s="417" t="s">
        <v>64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250"/>
    </row>
    <row r="3" spans="1:23" s="234" customFormat="1" ht="12.7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50"/>
    </row>
    <row r="4" spans="1:23" s="234" customFormat="1" ht="12.75" customHeight="1">
      <c r="A4" s="418" t="s">
        <v>145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250"/>
    </row>
    <row r="5" spans="1:23" s="234" customFormat="1" ht="12.75" customHeight="1">
      <c r="A5" s="416" t="s">
        <v>65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250"/>
    </row>
    <row r="6" spans="1:23" s="234" customFormat="1" ht="13.5" thickBot="1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253">
        <v>1</v>
      </c>
      <c r="W6" s="250"/>
    </row>
    <row r="7" spans="1:23" s="255" customFormat="1" ht="21.75" customHeight="1" thickBot="1">
      <c r="A7" s="419" t="s">
        <v>4</v>
      </c>
      <c r="B7" s="420"/>
      <c r="C7" s="420"/>
      <c r="D7" s="421"/>
      <c r="E7" s="424" t="s">
        <v>161</v>
      </c>
      <c r="F7" s="422" t="s">
        <v>66</v>
      </c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3"/>
      <c r="R7" s="423"/>
      <c r="S7" s="423"/>
      <c r="T7" s="423"/>
      <c r="U7" s="423"/>
      <c r="V7" s="423"/>
      <c r="W7" s="254"/>
    </row>
    <row r="8" spans="1:23" s="255" customFormat="1" ht="21.75" customHeight="1" thickBot="1">
      <c r="A8" s="400" t="s">
        <v>158</v>
      </c>
      <c r="B8" s="400" t="s">
        <v>159</v>
      </c>
      <c r="C8" s="400" t="s">
        <v>13</v>
      </c>
      <c r="D8" s="400" t="s">
        <v>160</v>
      </c>
      <c r="E8" s="425"/>
      <c r="F8" s="419" t="s">
        <v>5</v>
      </c>
      <c r="G8" s="420"/>
      <c r="H8" s="420"/>
      <c r="I8" s="420"/>
      <c r="J8" s="420"/>
      <c r="K8" s="420"/>
      <c r="L8" s="420"/>
      <c r="M8" s="420"/>
      <c r="N8" s="420"/>
      <c r="O8" s="432"/>
      <c r="P8" s="433"/>
      <c r="Q8" s="402" t="s">
        <v>67</v>
      </c>
      <c r="R8" s="402"/>
      <c r="S8" s="402"/>
      <c r="T8" s="402"/>
      <c r="U8" s="402"/>
      <c r="V8" s="402"/>
      <c r="W8" s="254"/>
    </row>
    <row r="9" spans="1:23" s="255" customFormat="1" ht="17.25" customHeight="1" thickBot="1">
      <c r="A9" s="401"/>
      <c r="B9" s="401"/>
      <c r="C9" s="401"/>
      <c r="D9" s="401"/>
      <c r="E9" s="425"/>
      <c r="F9" s="403" t="s">
        <v>68</v>
      </c>
      <c r="G9" s="403"/>
      <c r="H9" s="404"/>
      <c r="I9" s="434" t="s">
        <v>69</v>
      </c>
      <c r="J9" s="434"/>
      <c r="K9" s="434"/>
      <c r="L9" s="435"/>
      <c r="M9" s="435"/>
      <c r="N9" s="435"/>
      <c r="O9" s="435"/>
      <c r="P9" s="435"/>
      <c r="Q9" s="405" t="s">
        <v>68</v>
      </c>
      <c r="R9" s="405"/>
      <c r="S9" s="405"/>
      <c r="T9" s="427" t="s">
        <v>69</v>
      </c>
      <c r="U9" s="427"/>
      <c r="V9" s="427"/>
      <c r="W9" s="254"/>
    </row>
    <row r="10" spans="1:23" s="255" customFormat="1" ht="26.25" customHeight="1" thickBot="1">
      <c r="A10" s="401"/>
      <c r="B10" s="401"/>
      <c r="C10" s="401"/>
      <c r="D10" s="401"/>
      <c r="E10" s="426"/>
      <c r="F10" s="428" t="s">
        <v>164</v>
      </c>
      <c r="G10" s="411" t="s">
        <v>163</v>
      </c>
      <c r="H10" s="411" t="s">
        <v>10</v>
      </c>
      <c r="I10" s="413" t="s">
        <v>165</v>
      </c>
      <c r="J10" s="414"/>
      <c r="K10" s="414"/>
      <c r="L10" s="414"/>
      <c r="M10" s="414"/>
      <c r="N10" s="414"/>
      <c r="O10" s="408" t="s">
        <v>178</v>
      </c>
      <c r="P10" s="408" t="s">
        <v>179</v>
      </c>
      <c r="Q10" s="411" t="s">
        <v>164</v>
      </c>
      <c r="R10" s="411" t="s">
        <v>163</v>
      </c>
      <c r="S10" s="411" t="s">
        <v>10</v>
      </c>
      <c r="T10" s="429" t="s">
        <v>165</v>
      </c>
      <c r="U10" s="430"/>
      <c r="V10" s="431"/>
      <c r="W10" s="254"/>
    </row>
    <row r="11" spans="1:23" s="255" customFormat="1" ht="26.25" customHeight="1" thickBot="1">
      <c r="A11" s="401"/>
      <c r="B11" s="401"/>
      <c r="C11" s="401"/>
      <c r="D11" s="401"/>
      <c r="E11" s="406" t="s">
        <v>162</v>
      </c>
      <c r="F11" s="411"/>
      <c r="G11" s="411"/>
      <c r="H11" s="411"/>
      <c r="I11" s="415" t="s">
        <v>166</v>
      </c>
      <c r="J11" s="410"/>
      <c r="K11" s="410"/>
      <c r="L11" s="256" t="s">
        <v>169</v>
      </c>
      <c r="M11" s="256" t="s">
        <v>167</v>
      </c>
      <c r="N11" s="257" t="s">
        <v>168</v>
      </c>
      <c r="O11" s="409"/>
      <c r="P11" s="409"/>
      <c r="Q11" s="411"/>
      <c r="R11" s="411"/>
      <c r="S11" s="411"/>
      <c r="T11" s="258" t="s">
        <v>169</v>
      </c>
      <c r="U11" s="258" t="s">
        <v>167</v>
      </c>
      <c r="V11" s="259" t="s">
        <v>168</v>
      </c>
      <c r="W11" s="254"/>
    </row>
    <row r="12" spans="1:23" s="255" customFormat="1" ht="28.5" customHeight="1" thickBot="1">
      <c r="A12" s="401"/>
      <c r="B12" s="401"/>
      <c r="C12" s="401"/>
      <c r="D12" s="401"/>
      <c r="E12" s="407"/>
      <c r="F12" s="412"/>
      <c r="G12" s="412"/>
      <c r="H12" s="412"/>
      <c r="I12" s="260" t="s">
        <v>175</v>
      </c>
      <c r="J12" s="260" t="s">
        <v>176</v>
      </c>
      <c r="K12" s="260" t="s">
        <v>177</v>
      </c>
      <c r="L12" s="261" t="s">
        <v>170</v>
      </c>
      <c r="M12" s="262">
        <v>0.1</v>
      </c>
      <c r="N12" s="263">
        <v>0.125</v>
      </c>
      <c r="O12" s="410"/>
      <c r="P12" s="410"/>
      <c r="Q12" s="412"/>
      <c r="R12" s="412"/>
      <c r="S12" s="412"/>
      <c r="T12" s="264" t="s">
        <v>170</v>
      </c>
      <c r="U12" s="265">
        <v>0.1</v>
      </c>
      <c r="V12" s="266">
        <v>0.125</v>
      </c>
      <c r="W12" s="254"/>
    </row>
    <row r="13" spans="1:23" s="234" customFormat="1" ht="12.75" customHeight="1">
      <c r="A13" s="438" t="s">
        <v>153</v>
      </c>
      <c r="B13" s="438" t="s">
        <v>157</v>
      </c>
      <c r="C13" s="446" t="s">
        <v>154</v>
      </c>
      <c r="D13" s="308">
        <v>13</v>
      </c>
      <c r="E13" s="309">
        <v>6957.41</v>
      </c>
      <c r="F13" s="309">
        <f>E13*90%</f>
        <v>6261.6689999999999</v>
      </c>
      <c r="G13" s="310">
        <v>59.87</v>
      </c>
      <c r="H13" s="310">
        <f>E13+F13+G13</f>
        <v>13278.949000000001</v>
      </c>
      <c r="I13" s="310">
        <f>E13*1%</f>
        <v>69.574100000000001</v>
      </c>
      <c r="J13" s="310">
        <f>E13*2%</f>
        <v>139.1482</v>
      </c>
      <c r="K13" s="310">
        <f>E13*3%</f>
        <v>208.72229999999999</v>
      </c>
      <c r="L13" s="310">
        <f>E13*7.5%</f>
        <v>521.80574999999999</v>
      </c>
      <c r="M13" s="310">
        <f>E13*10%</f>
        <v>695.74099999999999</v>
      </c>
      <c r="N13" s="310">
        <f>E13*12.5%</f>
        <v>869.67624999999998</v>
      </c>
      <c r="O13" s="310">
        <f>E13*35%</f>
        <v>2435.0934999999999</v>
      </c>
      <c r="P13" s="311">
        <f>E13*35%</f>
        <v>2435.0934999999999</v>
      </c>
      <c r="Q13" s="312">
        <f>E13*90%</f>
        <v>6261.6689999999999</v>
      </c>
      <c r="R13" s="310">
        <v>59.87</v>
      </c>
      <c r="S13" s="310">
        <f>E13+Q13+R13</f>
        <v>13278.949000000001</v>
      </c>
      <c r="T13" s="313">
        <f>E13*7.5%</f>
        <v>521.80574999999999</v>
      </c>
      <c r="U13" s="313">
        <f>E13*10%</f>
        <v>695.74099999999999</v>
      </c>
      <c r="V13" s="313">
        <f>E13*12.5%</f>
        <v>869.67624999999998</v>
      </c>
      <c r="W13" s="250"/>
    </row>
    <row r="14" spans="1:23" s="234" customFormat="1" ht="12.75" customHeight="1">
      <c r="A14" s="439"/>
      <c r="B14" s="439"/>
      <c r="C14" s="447"/>
      <c r="D14" s="314">
        <v>12</v>
      </c>
      <c r="E14" s="315">
        <v>6754.77</v>
      </c>
      <c r="F14" s="315">
        <f t="shared" ref="F14:F51" si="0">E14*90%</f>
        <v>6079.2930000000006</v>
      </c>
      <c r="G14" s="310">
        <v>59.87</v>
      </c>
      <c r="H14" s="310">
        <f t="shared" ref="H14:H51" si="1">E14+F14+G14</f>
        <v>12893.933000000003</v>
      </c>
      <c r="I14" s="313">
        <f t="shared" ref="I14:I38" si="2">E14*1%</f>
        <v>67.547700000000006</v>
      </c>
      <c r="J14" s="313">
        <f t="shared" ref="J14:J38" si="3">E14*2%</f>
        <v>135.09540000000001</v>
      </c>
      <c r="K14" s="313">
        <f t="shared" ref="K14:K38" si="4">E14*3%</f>
        <v>202.6431</v>
      </c>
      <c r="L14" s="313">
        <f t="shared" ref="L14:L38" si="5">E14*7.5%</f>
        <v>506.60775000000001</v>
      </c>
      <c r="M14" s="313">
        <f t="shared" ref="M14:M38" si="6">E14*10%</f>
        <v>675.47700000000009</v>
      </c>
      <c r="N14" s="313">
        <f t="shared" ref="N14:N38" si="7">E14*12.5%</f>
        <v>844.34625000000005</v>
      </c>
      <c r="O14" s="310">
        <f t="shared" ref="O14:O25" si="8">E14*35%</f>
        <v>2364.1695</v>
      </c>
      <c r="P14" s="311">
        <f t="shared" ref="P14:P38" si="9">E14*35%</f>
        <v>2364.1695</v>
      </c>
      <c r="Q14" s="316">
        <f t="shared" ref="Q14:Q51" si="10">E14*90%</f>
        <v>6079.2930000000006</v>
      </c>
      <c r="R14" s="310">
        <v>59.87</v>
      </c>
      <c r="S14" s="310">
        <f t="shared" ref="S14:S51" si="11">E14+Q14+R14</f>
        <v>12893.933000000003</v>
      </c>
      <c r="T14" s="313">
        <f t="shared" ref="T14:T51" si="12">E14*7.5%</f>
        <v>506.60775000000001</v>
      </c>
      <c r="U14" s="313">
        <f t="shared" ref="U14:U51" si="13">E14*10%</f>
        <v>675.47700000000009</v>
      </c>
      <c r="V14" s="313">
        <f t="shared" ref="V14:V51" si="14">E14*12.5%</f>
        <v>844.34625000000005</v>
      </c>
      <c r="W14" s="250"/>
    </row>
    <row r="15" spans="1:23" s="234" customFormat="1" ht="12.75" customHeight="1">
      <c r="A15" s="439"/>
      <c r="B15" s="439"/>
      <c r="C15" s="448"/>
      <c r="D15" s="317">
        <v>11</v>
      </c>
      <c r="E15" s="318">
        <v>6558.03</v>
      </c>
      <c r="F15" s="315">
        <f t="shared" si="0"/>
        <v>5902.2269999999999</v>
      </c>
      <c r="G15" s="310">
        <v>59.87</v>
      </c>
      <c r="H15" s="310">
        <f t="shared" si="1"/>
        <v>12520.127</v>
      </c>
      <c r="I15" s="313">
        <f t="shared" si="2"/>
        <v>65.580299999999994</v>
      </c>
      <c r="J15" s="313">
        <f t="shared" si="3"/>
        <v>131.16059999999999</v>
      </c>
      <c r="K15" s="313">
        <f t="shared" si="4"/>
        <v>196.74089999999998</v>
      </c>
      <c r="L15" s="313">
        <f t="shared" si="5"/>
        <v>491.85224999999997</v>
      </c>
      <c r="M15" s="313">
        <f t="shared" si="6"/>
        <v>655.803</v>
      </c>
      <c r="N15" s="313">
        <f t="shared" si="7"/>
        <v>819.75374999999997</v>
      </c>
      <c r="O15" s="310">
        <f t="shared" si="8"/>
        <v>2295.3104999999996</v>
      </c>
      <c r="P15" s="311">
        <f t="shared" si="9"/>
        <v>2295.3104999999996</v>
      </c>
      <c r="Q15" s="316">
        <f t="shared" si="10"/>
        <v>5902.2269999999999</v>
      </c>
      <c r="R15" s="310">
        <v>59.87</v>
      </c>
      <c r="S15" s="310">
        <f t="shared" si="11"/>
        <v>12520.127</v>
      </c>
      <c r="T15" s="313">
        <f t="shared" si="12"/>
        <v>491.85224999999997</v>
      </c>
      <c r="U15" s="313">
        <f t="shared" si="13"/>
        <v>655.803</v>
      </c>
      <c r="V15" s="313">
        <f t="shared" si="14"/>
        <v>819.75374999999997</v>
      </c>
      <c r="W15" s="250"/>
    </row>
    <row r="16" spans="1:23" s="234" customFormat="1" ht="12.75" customHeight="1">
      <c r="A16" s="439"/>
      <c r="B16" s="439"/>
      <c r="C16" s="449" t="s">
        <v>155</v>
      </c>
      <c r="D16" s="319">
        <v>10</v>
      </c>
      <c r="E16" s="309">
        <v>6367.02</v>
      </c>
      <c r="F16" s="315">
        <f t="shared" si="0"/>
        <v>5730.3180000000002</v>
      </c>
      <c r="G16" s="310">
        <v>59.87</v>
      </c>
      <c r="H16" s="310">
        <f t="shared" si="1"/>
        <v>12157.208000000001</v>
      </c>
      <c r="I16" s="313">
        <f t="shared" si="2"/>
        <v>63.670200000000008</v>
      </c>
      <c r="J16" s="313">
        <f t="shared" si="3"/>
        <v>127.34040000000002</v>
      </c>
      <c r="K16" s="313">
        <f t="shared" si="4"/>
        <v>191.01060000000001</v>
      </c>
      <c r="L16" s="313">
        <f t="shared" si="5"/>
        <v>477.5265</v>
      </c>
      <c r="M16" s="313">
        <f t="shared" si="6"/>
        <v>636.70200000000011</v>
      </c>
      <c r="N16" s="313">
        <f t="shared" si="7"/>
        <v>795.87750000000005</v>
      </c>
      <c r="O16" s="310">
        <f t="shared" si="8"/>
        <v>2228.4569999999999</v>
      </c>
      <c r="P16" s="311">
        <f t="shared" si="9"/>
        <v>2228.4569999999999</v>
      </c>
      <c r="Q16" s="316">
        <f t="shared" si="10"/>
        <v>5730.3180000000002</v>
      </c>
      <c r="R16" s="310">
        <v>59.87</v>
      </c>
      <c r="S16" s="310">
        <f t="shared" si="11"/>
        <v>12157.208000000001</v>
      </c>
      <c r="T16" s="313">
        <f t="shared" si="12"/>
        <v>477.5265</v>
      </c>
      <c r="U16" s="313">
        <f t="shared" si="13"/>
        <v>636.70200000000011</v>
      </c>
      <c r="V16" s="313">
        <f t="shared" si="14"/>
        <v>795.87750000000005</v>
      </c>
      <c r="W16" s="250"/>
    </row>
    <row r="17" spans="1:23" s="234" customFormat="1" ht="12.75" customHeight="1">
      <c r="A17" s="439"/>
      <c r="B17" s="439"/>
      <c r="C17" s="447"/>
      <c r="D17" s="314">
        <v>9</v>
      </c>
      <c r="E17" s="315">
        <v>6181.57</v>
      </c>
      <c r="F17" s="315">
        <f t="shared" si="0"/>
        <v>5563.4129999999996</v>
      </c>
      <c r="G17" s="310">
        <v>59.87</v>
      </c>
      <c r="H17" s="310">
        <f t="shared" si="1"/>
        <v>11804.853000000001</v>
      </c>
      <c r="I17" s="313">
        <f t="shared" si="2"/>
        <v>61.8157</v>
      </c>
      <c r="J17" s="313">
        <f t="shared" si="3"/>
        <v>123.6314</v>
      </c>
      <c r="K17" s="313">
        <f t="shared" si="4"/>
        <v>185.44709999999998</v>
      </c>
      <c r="L17" s="313">
        <f t="shared" si="5"/>
        <v>463.61774999999994</v>
      </c>
      <c r="M17" s="313">
        <f t="shared" si="6"/>
        <v>618.15700000000004</v>
      </c>
      <c r="N17" s="313">
        <f t="shared" si="7"/>
        <v>772.69624999999996</v>
      </c>
      <c r="O17" s="310">
        <f t="shared" si="8"/>
        <v>2163.5494999999996</v>
      </c>
      <c r="P17" s="311">
        <f t="shared" si="9"/>
        <v>2163.5494999999996</v>
      </c>
      <c r="Q17" s="316">
        <f t="shared" si="10"/>
        <v>5563.4129999999996</v>
      </c>
      <c r="R17" s="310">
        <v>59.87</v>
      </c>
      <c r="S17" s="310">
        <f t="shared" si="11"/>
        <v>11804.853000000001</v>
      </c>
      <c r="T17" s="313">
        <f t="shared" si="12"/>
        <v>463.61774999999994</v>
      </c>
      <c r="U17" s="313">
        <f t="shared" si="13"/>
        <v>618.15700000000004</v>
      </c>
      <c r="V17" s="313">
        <f t="shared" si="14"/>
        <v>772.69624999999996</v>
      </c>
      <c r="W17" s="250"/>
    </row>
    <row r="18" spans="1:23" s="234" customFormat="1" ht="12.75" customHeight="1">
      <c r="A18" s="439"/>
      <c r="B18" s="439"/>
      <c r="C18" s="447"/>
      <c r="D18" s="314">
        <v>8</v>
      </c>
      <c r="E18" s="315">
        <v>5848.22</v>
      </c>
      <c r="F18" s="315">
        <f t="shared" si="0"/>
        <v>5263.3980000000001</v>
      </c>
      <c r="G18" s="310">
        <v>59.87</v>
      </c>
      <c r="H18" s="310">
        <f t="shared" si="1"/>
        <v>11171.488000000001</v>
      </c>
      <c r="I18" s="313">
        <f t="shared" si="2"/>
        <v>58.482200000000006</v>
      </c>
      <c r="J18" s="313">
        <f t="shared" si="3"/>
        <v>116.96440000000001</v>
      </c>
      <c r="K18" s="313">
        <f t="shared" si="4"/>
        <v>175.44659999999999</v>
      </c>
      <c r="L18" s="313">
        <f t="shared" si="5"/>
        <v>438.61650000000003</v>
      </c>
      <c r="M18" s="313">
        <f t="shared" si="6"/>
        <v>584.822</v>
      </c>
      <c r="N18" s="313">
        <f t="shared" si="7"/>
        <v>731.02750000000003</v>
      </c>
      <c r="O18" s="310">
        <f t="shared" si="8"/>
        <v>2046.877</v>
      </c>
      <c r="P18" s="311">
        <f t="shared" si="9"/>
        <v>2046.877</v>
      </c>
      <c r="Q18" s="316">
        <f t="shared" si="10"/>
        <v>5263.3980000000001</v>
      </c>
      <c r="R18" s="310">
        <v>59.87</v>
      </c>
      <c r="S18" s="310">
        <f t="shared" si="11"/>
        <v>11171.488000000001</v>
      </c>
      <c r="T18" s="313">
        <f t="shared" si="12"/>
        <v>438.61650000000003</v>
      </c>
      <c r="U18" s="313">
        <f t="shared" si="13"/>
        <v>584.822</v>
      </c>
      <c r="V18" s="313">
        <f t="shared" si="14"/>
        <v>731.02750000000003</v>
      </c>
      <c r="W18" s="250"/>
    </row>
    <row r="19" spans="1:23" s="234" customFormat="1" ht="12.75" customHeight="1">
      <c r="A19" s="439"/>
      <c r="B19" s="439"/>
      <c r="C19" s="447"/>
      <c r="D19" s="314">
        <v>7</v>
      </c>
      <c r="E19" s="315">
        <v>5677.88</v>
      </c>
      <c r="F19" s="315">
        <f t="shared" si="0"/>
        <v>5110.0920000000006</v>
      </c>
      <c r="G19" s="310">
        <v>59.87</v>
      </c>
      <c r="H19" s="310">
        <f t="shared" si="1"/>
        <v>10847.842000000002</v>
      </c>
      <c r="I19" s="313">
        <f t="shared" si="2"/>
        <v>56.778800000000004</v>
      </c>
      <c r="J19" s="313">
        <f t="shared" si="3"/>
        <v>113.55760000000001</v>
      </c>
      <c r="K19" s="313">
        <f t="shared" si="4"/>
        <v>170.3364</v>
      </c>
      <c r="L19" s="313">
        <f t="shared" si="5"/>
        <v>425.84100000000001</v>
      </c>
      <c r="M19" s="313">
        <f t="shared" si="6"/>
        <v>567.78800000000001</v>
      </c>
      <c r="N19" s="313">
        <f t="shared" si="7"/>
        <v>709.73500000000001</v>
      </c>
      <c r="O19" s="310">
        <f t="shared" si="8"/>
        <v>1987.2579999999998</v>
      </c>
      <c r="P19" s="311">
        <f t="shared" si="9"/>
        <v>1987.2579999999998</v>
      </c>
      <c r="Q19" s="316">
        <f t="shared" si="10"/>
        <v>5110.0920000000006</v>
      </c>
      <c r="R19" s="310">
        <v>59.87</v>
      </c>
      <c r="S19" s="310">
        <f t="shared" si="11"/>
        <v>10847.842000000002</v>
      </c>
      <c r="T19" s="313">
        <f t="shared" si="12"/>
        <v>425.84100000000001</v>
      </c>
      <c r="U19" s="313">
        <f t="shared" si="13"/>
        <v>567.78800000000001</v>
      </c>
      <c r="V19" s="313">
        <f t="shared" si="14"/>
        <v>709.73500000000001</v>
      </c>
      <c r="W19" s="250"/>
    </row>
    <row r="20" spans="1:23" s="234" customFormat="1" ht="12.75" customHeight="1">
      <c r="A20" s="439"/>
      <c r="B20" s="439"/>
      <c r="C20" s="450"/>
      <c r="D20" s="317">
        <v>6</v>
      </c>
      <c r="E20" s="318">
        <v>5512.51</v>
      </c>
      <c r="F20" s="315">
        <f t="shared" si="0"/>
        <v>4961.259</v>
      </c>
      <c r="G20" s="310">
        <v>59.87</v>
      </c>
      <c r="H20" s="310">
        <f t="shared" si="1"/>
        <v>10533.639000000001</v>
      </c>
      <c r="I20" s="313">
        <f t="shared" si="2"/>
        <v>55.125100000000003</v>
      </c>
      <c r="J20" s="313">
        <f t="shared" si="3"/>
        <v>110.25020000000001</v>
      </c>
      <c r="K20" s="313">
        <f t="shared" si="4"/>
        <v>165.37530000000001</v>
      </c>
      <c r="L20" s="313">
        <f t="shared" si="5"/>
        <v>413.43824999999998</v>
      </c>
      <c r="M20" s="313">
        <f t="shared" si="6"/>
        <v>551.25100000000009</v>
      </c>
      <c r="N20" s="313">
        <f t="shared" si="7"/>
        <v>689.06375000000003</v>
      </c>
      <c r="O20" s="310">
        <f t="shared" si="8"/>
        <v>1929.3785</v>
      </c>
      <c r="P20" s="311">
        <f t="shared" si="9"/>
        <v>1929.3785</v>
      </c>
      <c r="Q20" s="316">
        <f t="shared" si="10"/>
        <v>4961.259</v>
      </c>
      <c r="R20" s="310">
        <v>59.87</v>
      </c>
      <c r="S20" s="310">
        <f t="shared" si="11"/>
        <v>10533.639000000001</v>
      </c>
      <c r="T20" s="313">
        <f t="shared" si="12"/>
        <v>413.43824999999998</v>
      </c>
      <c r="U20" s="313">
        <f t="shared" si="13"/>
        <v>551.25100000000009</v>
      </c>
      <c r="V20" s="313">
        <f t="shared" si="14"/>
        <v>689.06375000000003</v>
      </c>
      <c r="W20" s="250"/>
    </row>
    <row r="21" spans="1:23" s="234" customFormat="1" ht="12.75" customHeight="1">
      <c r="A21" s="439"/>
      <c r="B21" s="439"/>
      <c r="C21" s="451" t="s">
        <v>156</v>
      </c>
      <c r="D21" s="319">
        <v>5</v>
      </c>
      <c r="E21" s="309">
        <v>5351.95</v>
      </c>
      <c r="F21" s="315">
        <f t="shared" si="0"/>
        <v>4816.7550000000001</v>
      </c>
      <c r="G21" s="310">
        <v>59.87</v>
      </c>
      <c r="H21" s="310">
        <f t="shared" si="1"/>
        <v>10228.575000000001</v>
      </c>
      <c r="I21" s="313">
        <f t="shared" si="2"/>
        <v>53.519500000000001</v>
      </c>
      <c r="J21" s="313">
        <f t="shared" si="3"/>
        <v>107.039</v>
      </c>
      <c r="K21" s="313">
        <f t="shared" si="4"/>
        <v>160.55849999999998</v>
      </c>
      <c r="L21" s="313">
        <f t="shared" si="5"/>
        <v>401.39624999999995</v>
      </c>
      <c r="M21" s="313">
        <f t="shared" si="6"/>
        <v>535.19500000000005</v>
      </c>
      <c r="N21" s="313">
        <f t="shared" si="7"/>
        <v>668.99374999999998</v>
      </c>
      <c r="O21" s="310">
        <f t="shared" si="8"/>
        <v>1873.1824999999999</v>
      </c>
      <c r="P21" s="311">
        <f t="shared" si="9"/>
        <v>1873.1824999999999</v>
      </c>
      <c r="Q21" s="316">
        <f t="shared" si="10"/>
        <v>4816.7550000000001</v>
      </c>
      <c r="R21" s="310">
        <v>59.87</v>
      </c>
      <c r="S21" s="310">
        <f t="shared" si="11"/>
        <v>10228.575000000001</v>
      </c>
      <c r="T21" s="313">
        <f t="shared" si="12"/>
        <v>401.39624999999995</v>
      </c>
      <c r="U21" s="313">
        <f t="shared" si="13"/>
        <v>535.19500000000005</v>
      </c>
      <c r="V21" s="313">
        <f t="shared" si="14"/>
        <v>668.99374999999998</v>
      </c>
      <c r="W21" s="250"/>
    </row>
    <row r="22" spans="1:23" s="234" customFormat="1" ht="12.75" customHeight="1">
      <c r="A22" s="439"/>
      <c r="B22" s="439"/>
      <c r="C22" s="447"/>
      <c r="D22" s="314">
        <v>4</v>
      </c>
      <c r="E22" s="315">
        <v>5196.07</v>
      </c>
      <c r="F22" s="315">
        <f t="shared" si="0"/>
        <v>4676.4629999999997</v>
      </c>
      <c r="G22" s="310">
        <v>59.87</v>
      </c>
      <c r="H22" s="310">
        <f t="shared" si="1"/>
        <v>9932.4030000000002</v>
      </c>
      <c r="I22" s="313">
        <f t="shared" si="2"/>
        <v>51.960699999999996</v>
      </c>
      <c r="J22" s="313">
        <f t="shared" si="3"/>
        <v>103.92139999999999</v>
      </c>
      <c r="K22" s="313">
        <f t="shared" si="4"/>
        <v>155.88209999999998</v>
      </c>
      <c r="L22" s="313">
        <f t="shared" si="5"/>
        <v>389.70524999999998</v>
      </c>
      <c r="M22" s="313">
        <f t="shared" si="6"/>
        <v>519.60699999999997</v>
      </c>
      <c r="N22" s="313">
        <f t="shared" si="7"/>
        <v>649.50874999999996</v>
      </c>
      <c r="O22" s="310">
        <f t="shared" si="8"/>
        <v>1818.6244999999997</v>
      </c>
      <c r="P22" s="311">
        <f t="shared" si="9"/>
        <v>1818.6244999999997</v>
      </c>
      <c r="Q22" s="316">
        <f t="shared" si="10"/>
        <v>4676.4629999999997</v>
      </c>
      <c r="R22" s="310">
        <v>59.87</v>
      </c>
      <c r="S22" s="310">
        <f t="shared" si="11"/>
        <v>9932.4030000000002</v>
      </c>
      <c r="T22" s="313">
        <f t="shared" si="12"/>
        <v>389.70524999999998</v>
      </c>
      <c r="U22" s="313">
        <f t="shared" si="13"/>
        <v>519.60699999999997</v>
      </c>
      <c r="V22" s="313">
        <f t="shared" si="14"/>
        <v>649.50874999999996</v>
      </c>
      <c r="W22" s="250"/>
    </row>
    <row r="23" spans="1:23" s="234" customFormat="1" ht="12.75" customHeight="1">
      <c r="A23" s="439"/>
      <c r="B23" s="439"/>
      <c r="C23" s="447"/>
      <c r="D23" s="314">
        <v>3</v>
      </c>
      <c r="E23" s="315">
        <v>4915.8599999999997</v>
      </c>
      <c r="F23" s="315">
        <f t="shared" si="0"/>
        <v>4424.2739999999994</v>
      </c>
      <c r="G23" s="310">
        <v>59.87</v>
      </c>
      <c r="H23" s="310">
        <f t="shared" si="1"/>
        <v>9400.003999999999</v>
      </c>
      <c r="I23" s="313">
        <f t="shared" si="2"/>
        <v>49.1586</v>
      </c>
      <c r="J23" s="313">
        <f t="shared" si="3"/>
        <v>98.3172</v>
      </c>
      <c r="K23" s="313">
        <f t="shared" si="4"/>
        <v>147.47579999999999</v>
      </c>
      <c r="L23" s="313">
        <f t="shared" si="5"/>
        <v>368.68949999999995</v>
      </c>
      <c r="M23" s="313">
        <f t="shared" si="6"/>
        <v>491.58600000000001</v>
      </c>
      <c r="N23" s="313">
        <f t="shared" si="7"/>
        <v>614.48249999999996</v>
      </c>
      <c r="O23" s="310">
        <f t="shared" si="8"/>
        <v>1720.5509999999997</v>
      </c>
      <c r="P23" s="311">
        <f t="shared" si="9"/>
        <v>1720.5509999999997</v>
      </c>
      <c r="Q23" s="316">
        <f t="shared" si="10"/>
        <v>4424.2739999999994</v>
      </c>
      <c r="R23" s="310">
        <v>59.87</v>
      </c>
      <c r="S23" s="310">
        <f t="shared" si="11"/>
        <v>9400.003999999999</v>
      </c>
      <c r="T23" s="313">
        <f t="shared" si="12"/>
        <v>368.68949999999995</v>
      </c>
      <c r="U23" s="313">
        <f t="shared" si="13"/>
        <v>491.58600000000001</v>
      </c>
      <c r="V23" s="313">
        <f t="shared" si="14"/>
        <v>614.48249999999996</v>
      </c>
      <c r="W23" s="250"/>
    </row>
    <row r="24" spans="1:23" s="234" customFormat="1" ht="12.75" customHeight="1">
      <c r="A24" s="439"/>
      <c r="B24" s="439"/>
      <c r="C24" s="447"/>
      <c r="D24" s="320">
        <v>2</v>
      </c>
      <c r="E24" s="315">
        <v>4772.68</v>
      </c>
      <c r="F24" s="315">
        <f t="shared" si="0"/>
        <v>4295.4120000000003</v>
      </c>
      <c r="G24" s="310">
        <v>59.87</v>
      </c>
      <c r="H24" s="310">
        <f t="shared" si="1"/>
        <v>9127.9620000000014</v>
      </c>
      <c r="I24" s="313">
        <f t="shared" si="2"/>
        <v>47.726800000000004</v>
      </c>
      <c r="J24" s="313">
        <f t="shared" si="3"/>
        <v>95.453600000000009</v>
      </c>
      <c r="K24" s="313">
        <f t="shared" si="4"/>
        <v>143.18039999999999</v>
      </c>
      <c r="L24" s="313">
        <f t="shared" si="5"/>
        <v>357.95100000000002</v>
      </c>
      <c r="M24" s="313">
        <f t="shared" si="6"/>
        <v>477.26800000000003</v>
      </c>
      <c r="N24" s="313">
        <f t="shared" si="7"/>
        <v>596.58500000000004</v>
      </c>
      <c r="O24" s="310">
        <f t="shared" si="8"/>
        <v>1670.4380000000001</v>
      </c>
      <c r="P24" s="311">
        <f t="shared" si="9"/>
        <v>1670.4380000000001</v>
      </c>
      <c r="Q24" s="316">
        <f t="shared" si="10"/>
        <v>4295.4120000000003</v>
      </c>
      <c r="R24" s="310">
        <v>59.87</v>
      </c>
      <c r="S24" s="310">
        <f t="shared" si="11"/>
        <v>9127.9620000000014</v>
      </c>
      <c r="T24" s="313">
        <f t="shared" si="12"/>
        <v>357.95100000000002</v>
      </c>
      <c r="U24" s="313">
        <f t="shared" si="13"/>
        <v>477.26800000000003</v>
      </c>
      <c r="V24" s="313">
        <f t="shared" si="14"/>
        <v>596.58500000000004</v>
      </c>
      <c r="W24" s="250"/>
    </row>
    <row r="25" spans="1:23" s="234" customFormat="1" ht="12.75" customHeight="1">
      <c r="A25" s="439"/>
      <c r="B25" s="439"/>
      <c r="C25" s="448"/>
      <c r="D25" s="321">
        <v>1</v>
      </c>
      <c r="E25" s="322">
        <v>4633.67</v>
      </c>
      <c r="F25" s="322">
        <f t="shared" si="0"/>
        <v>4170.3029999999999</v>
      </c>
      <c r="G25" s="323">
        <v>59.87</v>
      </c>
      <c r="H25" s="323">
        <f t="shared" si="1"/>
        <v>8863.8430000000008</v>
      </c>
      <c r="I25" s="324">
        <f t="shared" si="2"/>
        <v>46.3367</v>
      </c>
      <c r="J25" s="324">
        <f t="shared" si="3"/>
        <v>92.673400000000001</v>
      </c>
      <c r="K25" s="324">
        <f t="shared" si="4"/>
        <v>139.01009999999999</v>
      </c>
      <c r="L25" s="324">
        <f t="shared" si="5"/>
        <v>347.52524999999997</v>
      </c>
      <c r="M25" s="324">
        <f t="shared" si="6"/>
        <v>463.36700000000002</v>
      </c>
      <c r="N25" s="324">
        <f t="shared" si="7"/>
        <v>579.20875000000001</v>
      </c>
      <c r="O25" s="310">
        <f t="shared" si="8"/>
        <v>1621.7845</v>
      </c>
      <c r="P25" s="311">
        <f t="shared" si="9"/>
        <v>1621.7845</v>
      </c>
      <c r="Q25" s="316">
        <f t="shared" si="10"/>
        <v>4170.3029999999999</v>
      </c>
      <c r="R25" s="323">
        <v>59.87</v>
      </c>
      <c r="S25" s="310">
        <f t="shared" si="11"/>
        <v>8863.8430000000008</v>
      </c>
      <c r="T25" s="313">
        <f t="shared" si="12"/>
        <v>347.52524999999997</v>
      </c>
      <c r="U25" s="313">
        <f t="shared" si="13"/>
        <v>463.36700000000002</v>
      </c>
      <c r="V25" s="313">
        <f t="shared" si="14"/>
        <v>579.20875000000001</v>
      </c>
      <c r="W25" s="250"/>
    </row>
    <row r="26" spans="1:23" s="234" customFormat="1" ht="12.75" customHeight="1">
      <c r="A26" s="438" t="s">
        <v>171</v>
      </c>
      <c r="B26" s="438" t="s">
        <v>172</v>
      </c>
      <c r="C26" s="446" t="s">
        <v>154</v>
      </c>
      <c r="D26" s="325">
        <v>13</v>
      </c>
      <c r="E26" s="326">
        <v>4240.47</v>
      </c>
      <c r="F26" s="326">
        <f t="shared" si="0"/>
        <v>3816.4230000000002</v>
      </c>
      <c r="G26" s="327">
        <v>59.87</v>
      </c>
      <c r="H26" s="328">
        <f t="shared" si="1"/>
        <v>8116.7629999999999</v>
      </c>
      <c r="I26" s="324">
        <f t="shared" si="2"/>
        <v>42.404700000000005</v>
      </c>
      <c r="J26" s="324">
        <f t="shared" si="3"/>
        <v>84.809400000000011</v>
      </c>
      <c r="K26" s="324">
        <f t="shared" si="4"/>
        <v>127.2141</v>
      </c>
      <c r="L26" s="324">
        <f t="shared" si="5"/>
        <v>318.03525000000002</v>
      </c>
      <c r="M26" s="324">
        <f t="shared" si="6"/>
        <v>424.04700000000003</v>
      </c>
      <c r="N26" s="324">
        <f t="shared" si="7"/>
        <v>530.05875000000003</v>
      </c>
      <c r="O26" s="313"/>
      <c r="P26" s="311">
        <f t="shared" si="9"/>
        <v>1484.1645000000001</v>
      </c>
      <c r="Q26" s="316">
        <f t="shared" si="10"/>
        <v>3816.4230000000002</v>
      </c>
      <c r="R26" s="327">
        <v>59.87</v>
      </c>
      <c r="S26" s="310">
        <f t="shared" si="11"/>
        <v>8116.7629999999999</v>
      </c>
      <c r="T26" s="313">
        <f t="shared" si="12"/>
        <v>318.03525000000002</v>
      </c>
      <c r="U26" s="313">
        <f t="shared" si="13"/>
        <v>424.04700000000003</v>
      </c>
      <c r="V26" s="313">
        <f t="shared" si="14"/>
        <v>530.05875000000003</v>
      </c>
      <c r="W26" s="250"/>
    </row>
    <row r="27" spans="1:23" s="234" customFormat="1" ht="12.75" customHeight="1">
      <c r="A27" s="439"/>
      <c r="B27" s="439"/>
      <c r="C27" s="447"/>
      <c r="D27" s="325">
        <v>12</v>
      </c>
      <c r="E27" s="326">
        <v>4116.96</v>
      </c>
      <c r="F27" s="326">
        <f t="shared" si="0"/>
        <v>3705.2640000000001</v>
      </c>
      <c r="G27" s="327">
        <v>59.87</v>
      </c>
      <c r="H27" s="328">
        <f t="shared" si="1"/>
        <v>7882.0940000000001</v>
      </c>
      <c r="I27" s="324">
        <f t="shared" si="2"/>
        <v>41.169600000000003</v>
      </c>
      <c r="J27" s="324">
        <f t="shared" si="3"/>
        <v>82.339200000000005</v>
      </c>
      <c r="K27" s="324">
        <f t="shared" si="4"/>
        <v>123.50879999999999</v>
      </c>
      <c r="L27" s="324">
        <f t="shared" si="5"/>
        <v>308.77199999999999</v>
      </c>
      <c r="M27" s="324">
        <f t="shared" si="6"/>
        <v>411.69600000000003</v>
      </c>
      <c r="N27" s="324">
        <f t="shared" si="7"/>
        <v>514.62</v>
      </c>
      <c r="O27" s="313"/>
      <c r="P27" s="311">
        <f t="shared" si="9"/>
        <v>1440.9359999999999</v>
      </c>
      <c r="Q27" s="316">
        <f t="shared" si="10"/>
        <v>3705.2640000000001</v>
      </c>
      <c r="R27" s="327">
        <v>59.87</v>
      </c>
      <c r="S27" s="310">
        <f t="shared" si="11"/>
        <v>7882.0940000000001</v>
      </c>
      <c r="T27" s="313">
        <f t="shared" si="12"/>
        <v>308.77199999999999</v>
      </c>
      <c r="U27" s="313">
        <f t="shared" si="13"/>
        <v>411.69600000000003</v>
      </c>
      <c r="V27" s="313">
        <f t="shared" si="14"/>
        <v>514.62</v>
      </c>
      <c r="W27" s="250"/>
    </row>
    <row r="28" spans="1:23" s="234" customFormat="1" ht="12.75" customHeight="1">
      <c r="A28" s="439"/>
      <c r="B28" s="439"/>
      <c r="C28" s="448"/>
      <c r="D28" s="325">
        <v>11</v>
      </c>
      <c r="E28" s="326">
        <v>3997.05</v>
      </c>
      <c r="F28" s="326">
        <f t="shared" si="0"/>
        <v>3597.3450000000003</v>
      </c>
      <c r="G28" s="327">
        <v>59.87</v>
      </c>
      <c r="H28" s="328">
        <f t="shared" si="1"/>
        <v>7654.2650000000003</v>
      </c>
      <c r="I28" s="324">
        <f t="shared" si="2"/>
        <v>39.970500000000001</v>
      </c>
      <c r="J28" s="324">
        <f t="shared" si="3"/>
        <v>79.941000000000003</v>
      </c>
      <c r="K28" s="324">
        <f t="shared" si="4"/>
        <v>119.9115</v>
      </c>
      <c r="L28" s="324">
        <f t="shared" si="5"/>
        <v>299.77875</v>
      </c>
      <c r="M28" s="324">
        <f t="shared" si="6"/>
        <v>399.70500000000004</v>
      </c>
      <c r="N28" s="324">
        <f t="shared" si="7"/>
        <v>499.63125000000002</v>
      </c>
      <c r="O28" s="313"/>
      <c r="P28" s="311">
        <f t="shared" si="9"/>
        <v>1398.9675</v>
      </c>
      <c r="Q28" s="316">
        <f t="shared" si="10"/>
        <v>3597.3450000000003</v>
      </c>
      <c r="R28" s="327">
        <v>59.87</v>
      </c>
      <c r="S28" s="310">
        <f t="shared" si="11"/>
        <v>7654.2650000000003</v>
      </c>
      <c r="T28" s="313">
        <f t="shared" si="12"/>
        <v>299.77875</v>
      </c>
      <c r="U28" s="313">
        <f t="shared" si="13"/>
        <v>399.70500000000004</v>
      </c>
      <c r="V28" s="313">
        <f t="shared" si="14"/>
        <v>499.63125000000002</v>
      </c>
      <c r="W28" s="250"/>
    </row>
    <row r="29" spans="1:23" s="234" customFormat="1" ht="12.75" customHeight="1">
      <c r="A29" s="439"/>
      <c r="B29" s="439"/>
      <c r="C29" s="449" t="s">
        <v>155</v>
      </c>
      <c r="D29" s="325">
        <v>10</v>
      </c>
      <c r="E29" s="326">
        <v>3880.63</v>
      </c>
      <c r="F29" s="326">
        <f t="shared" si="0"/>
        <v>3492.567</v>
      </c>
      <c r="G29" s="327">
        <v>59.87</v>
      </c>
      <c r="H29" s="328">
        <f t="shared" si="1"/>
        <v>7433.067</v>
      </c>
      <c r="I29" s="324">
        <f t="shared" si="2"/>
        <v>38.8063</v>
      </c>
      <c r="J29" s="324">
        <f t="shared" si="3"/>
        <v>77.6126</v>
      </c>
      <c r="K29" s="324">
        <f t="shared" si="4"/>
        <v>116.41889999999999</v>
      </c>
      <c r="L29" s="324">
        <f t="shared" si="5"/>
        <v>291.04725000000002</v>
      </c>
      <c r="M29" s="324">
        <f t="shared" si="6"/>
        <v>388.06300000000005</v>
      </c>
      <c r="N29" s="324">
        <f t="shared" si="7"/>
        <v>485.07875000000001</v>
      </c>
      <c r="O29" s="313"/>
      <c r="P29" s="311">
        <f t="shared" si="9"/>
        <v>1358.2204999999999</v>
      </c>
      <c r="Q29" s="316">
        <f t="shared" si="10"/>
        <v>3492.567</v>
      </c>
      <c r="R29" s="327">
        <v>59.87</v>
      </c>
      <c r="S29" s="310">
        <f t="shared" si="11"/>
        <v>7433.067</v>
      </c>
      <c r="T29" s="313">
        <f t="shared" si="12"/>
        <v>291.04725000000002</v>
      </c>
      <c r="U29" s="313">
        <f t="shared" si="13"/>
        <v>388.06300000000005</v>
      </c>
      <c r="V29" s="313">
        <f t="shared" si="14"/>
        <v>485.07875000000001</v>
      </c>
      <c r="W29" s="250"/>
    </row>
    <row r="30" spans="1:23" s="234" customFormat="1" ht="12.75" customHeight="1">
      <c r="A30" s="439"/>
      <c r="B30" s="439"/>
      <c r="C30" s="447"/>
      <c r="D30" s="325">
        <v>9</v>
      </c>
      <c r="E30" s="326">
        <v>3767.6</v>
      </c>
      <c r="F30" s="326">
        <f t="shared" si="0"/>
        <v>3390.84</v>
      </c>
      <c r="G30" s="327">
        <v>59.87</v>
      </c>
      <c r="H30" s="328">
        <f t="shared" si="1"/>
        <v>7218.31</v>
      </c>
      <c r="I30" s="324">
        <f t="shared" si="2"/>
        <v>37.676000000000002</v>
      </c>
      <c r="J30" s="324">
        <f t="shared" si="3"/>
        <v>75.352000000000004</v>
      </c>
      <c r="K30" s="324">
        <f t="shared" si="4"/>
        <v>113.02799999999999</v>
      </c>
      <c r="L30" s="324">
        <f t="shared" si="5"/>
        <v>282.57</v>
      </c>
      <c r="M30" s="324">
        <f t="shared" si="6"/>
        <v>376.76</v>
      </c>
      <c r="N30" s="324">
        <f t="shared" si="7"/>
        <v>470.95</v>
      </c>
      <c r="O30" s="313"/>
      <c r="P30" s="311">
        <f t="shared" si="9"/>
        <v>1318.6599999999999</v>
      </c>
      <c r="Q30" s="316">
        <f t="shared" si="10"/>
        <v>3390.84</v>
      </c>
      <c r="R30" s="327">
        <v>59.87</v>
      </c>
      <c r="S30" s="310">
        <f t="shared" si="11"/>
        <v>7218.31</v>
      </c>
      <c r="T30" s="313">
        <f t="shared" si="12"/>
        <v>282.57</v>
      </c>
      <c r="U30" s="313">
        <f t="shared" si="13"/>
        <v>376.76</v>
      </c>
      <c r="V30" s="313">
        <f t="shared" si="14"/>
        <v>470.95</v>
      </c>
      <c r="W30" s="250"/>
    </row>
    <row r="31" spans="1:23" s="234" customFormat="1" ht="12.75" customHeight="1">
      <c r="A31" s="439"/>
      <c r="B31" s="439"/>
      <c r="C31" s="447"/>
      <c r="D31" s="325">
        <v>8</v>
      </c>
      <c r="E31" s="326">
        <v>3564.43</v>
      </c>
      <c r="F31" s="326">
        <f t="shared" si="0"/>
        <v>3207.9870000000001</v>
      </c>
      <c r="G31" s="327">
        <v>59.87</v>
      </c>
      <c r="H31" s="328">
        <f t="shared" si="1"/>
        <v>6832.2869999999994</v>
      </c>
      <c r="I31" s="324">
        <f t="shared" si="2"/>
        <v>35.644300000000001</v>
      </c>
      <c r="J31" s="324">
        <f t="shared" si="3"/>
        <v>71.288600000000002</v>
      </c>
      <c r="K31" s="324">
        <f t="shared" si="4"/>
        <v>106.93289999999999</v>
      </c>
      <c r="L31" s="324">
        <f t="shared" si="5"/>
        <v>267.33224999999999</v>
      </c>
      <c r="M31" s="324">
        <f t="shared" si="6"/>
        <v>356.44299999999998</v>
      </c>
      <c r="N31" s="324">
        <f t="shared" si="7"/>
        <v>445.55374999999998</v>
      </c>
      <c r="O31" s="313"/>
      <c r="P31" s="311">
        <f t="shared" si="9"/>
        <v>1247.5504999999998</v>
      </c>
      <c r="Q31" s="316">
        <f t="shared" si="10"/>
        <v>3207.9870000000001</v>
      </c>
      <c r="R31" s="327">
        <v>59.87</v>
      </c>
      <c r="S31" s="310">
        <f t="shared" si="11"/>
        <v>6832.2869999999994</v>
      </c>
      <c r="T31" s="313">
        <f t="shared" si="12"/>
        <v>267.33224999999999</v>
      </c>
      <c r="U31" s="313">
        <f t="shared" si="13"/>
        <v>356.44299999999998</v>
      </c>
      <c r="V31" s="313">
        <f t="shared" si="14"/>
        <v>445.55374999999998</v>
      </c>
      <c r="W31" s="250"/>
    </row>
    <row r="32" spans="1:23" s="234" customFormat="1" ht="12.75" customHeight="1">
      <c r="A32" s="439"/>
      <c r="B32" s="439"/>
      <c r="C32" s="447"/>
      <c r="D32" s="325">
        <v>7</v>
      </c>
      <c r="E32" s="326">
        <v>3460.61</v>
      </c>
      <c r="F32" s="326">
        <f t="shared" si="0"/>
        <v>3114.549</v>
      </c>
      <c r="G32" s="327">
        <v>59.87</v>
      </c>
      <c r="H32" s="328">
        <f t="shared" si="1"/>
        <v>6635.0289999999995</v>
      </c>
      <c r="I32" s="324">
        <f t="shared" si="2"/>
        <v>34.606100000000005</v>
      </c>
      <c r="J32" s="324">
        <f t="shared" si="3"/>
        <v>69.21220000000001</v>
      </c>
      <c r="K32" s="324">
        <f t="shared" si="4"/>
        <v>103.81829999999999</v>
      </c>
      <c r="L32" s="324">
        <f t="shared" si="5"/>
        <v>259.54575</v>
      </c>
      <c r="M32" s="324">
        <f t="shared" si="6"/>
        <v>346.06100000000004</v>
      </c>
      <c r="N32" s="324">
        <f t="shared" si="7"/>
        <v>432.57625000000002</v>
      </c>
      <c r="O32" s="313"/>
      <c r="P32" s="311">
        <f t="shared" si="9"/>
        <v>1211.2135000000001</v>
      </c>
      <c r="Q32" s="316">
        <f t="shared" si="10"/>
        <v>3114.549</v>
      </c>
      <c r="R32" s="327">
        <v>59.87</v>
      </c>
      <c r="S32" s="310">
        <f t="shared" si="11"/>
        <v>6635.0289999999995</v>
      </c>
      <c r="T32" s="313">
        <f t="shared" si="12"/>
        <v>259.54575</v>
      </c>
      <c r="U32" s="313">
        <f t="shared" si="13"/>
        <v>346.06100000000004</v>
      </c>
      <c r="V32" s="313">
        <f t="shared" si="14"/>
        <v>432.57625000000002</v>
      </c>
      <c r="W32" s="250"/>
    </row>
    <row r="33" spans="1:23" s="234" customFormat="1" ht="12.75" customHeight="1">
      <c r="A33" s="439"/>
      <c r="B33" s="439"/>
      <c r="C33" s="450"/>
      <c r="D33" s="325">
        <v>6</v>
      </c>
      <c r="E33" s="326">
        <v>3359.82</v>
      </c>
      <c r="F33" s="326">
        <f t="shared" si="0"/>
        <v>3023.8380000000002</v>
      </c>
      <c r="G33" s="327">
        <v>59.87</v>
      </c>
      <c r="H33" s="328">
        <f t="shared" si="1"/>
        <v>6443.5280000000002</v>
      </c>
      <c r="I33" s="324">
        <f t="shared" si="2"/>
        <v>33.598200000000006</v>
      </c>
      <c r="J33" s="324">
        <f t="shared" si="3"/>
        <v>67.196400000000011</v>
      </c>
      <c r="K33" s="324">
        <f t="shared" si="4"/>
        <v>100.7946</v>
      </c>
      <c r="L33" s="324">
        <f t="shared" si="5"/>
        <v>251.98650000000001</v>
      </c>
      <c r="M33" s="324">
        <f t="shared" si="6"/>
        <v>335.98200000000003</v>
      </c>
      <c r="N33" s="324">
        <f t="shared" si="7"/>
        <v>419.97750000000002</v>
      </c>
      <c r="O33" s="313"/>
      <c r="P33" s="311">
        <f t="shared" si="9"/>
        <v>1175.9369999999999</v>
      </c>
      <c r="Q33" s="316">
        <f t="shared" si="10"/>
        <v>3023.8380000000002</v>
      </c>
      <c r="R33" s="327">
        <v>59.87</v>
      </c>
      <c r="S33" s="310">
        <f t="shared" si="11"/>
        <v>6443.5280000000002</v>
      </c>
      <c r="T33" s="313">
        <f t="shared" si="12"/>
        <v>251.98650000000001</v>
      </c>
      <c r="U33" s="313">
        <f t="shared" si="13"/>
        <v>335.98200000000003</v>
      </c>
      <c r="V33" s="313">
        <f t="shared" si="14"/>
        <v>419.97750000000002</v>
      </c>
      <c r="W33" s="250"/>
    </row>
    <row r="34" spans="1:23" s="234" customFormat="1" ht="12.75" customHeight="1">
      <c r="A34" s="439"/>
      <c r="B34" s="439"/>
      <c r="C34" s="451" t="s">
        <v>156</v>
      </c>
      <c r="D34" s="325">
        <v>5</v>
      </c>
      <c r="E34" s="326">
        <v>3261.96</v>
      </c>
      <c r="F34" s="326">
        <f t="shared" si="0"/>
        <v>2935.7640000000001</v>
      </c>
      <c r="G34" s="327">
        <v>59.87</v>
      </c>
      <c r="H34" s="328">
        <f t="shared" si="1"/>
        <v>6257.5940000000001</v>
      </c>
      <c r="I34" s="324">
        <f t="shared" si="2"/>
        <v>32.619599999999998</v>
      </c>
      <c r="J34" s="324">
        <f t="shared" si="3"/>
        <v>65.239199999999997</v>
      </c>
      <c r="K34" s="324">
        <f t="shared" si="4"/>
        <v>97.858800000000002</v>
      </c>
      <c r="L34" s="324">
        <f t="shared" si="5"/>
        <v>244.64699999999999</v>
      </c>
      <c r="M34" s="324">
        <f t="shared" si="6"/>
        <v>326.19600000000003</v>
      </c>
      <c r="N34" s="324">
        <f t="shared" si="7"/>
        <v>407.745</v>
      </c>
      <c r="O34" s="313"/>
      <c r="P34" s="311">
        <f t="shared" si="9"/>
        <v>1141.6859999999999</v>
      </c>
      <c r="Q34" s="316">
        <f t="shared" si="10"/>
        <v>2935.7640000000001</v>
      </c>
      <c r="R34" s="327">
        <v>59.87</v>
      </c>
      <c r="S34" s="310">
        <f t="shared" si="11"/>
        <v>6257.5940000000001</v>
      </c>
      <c r="T34" s="313">
        <f t="shared" si="12"/>
        <v>244.64699999999999</v>
      </c>
      <c r="U34" s="313">
        <f t="shared" si="13"/>
        <v>326.19600000000003</v>
      </c>
      <c r="V34" s="313">
        <f t="shared" si="14"/>
        <v>407.745</v>
      </c>
      <c r="W34" s="250"/>
    </row>
    <row r="35" spans="1:23" s="234" customFormat="1" ht="12.75" customHeight="1">
      <c r="A35" s="439"/>
      <c r="B35" s="439"/>
      <c r="C35" s="447"/>
      <c r="D35" s="325">
        <v>4</v>
      </c>
      <c r="E35" s="326">
        <v>3166.95</v>
      </c>
      <c r="F35" s="326">
        <f t="shared" si="0"/>
        <v>2850.2550000000001</v>
      </c>
      <c r="G35" s="327">
        <v>59.87</v>
      </c>
      <c r="H35" s="328">
        <f t="shared" si="1"/>
        <v>6077.0749999999998</v>
      </c>
      <c r="I35" s="324">
        <f t="shared" si="2"/>
        <v>31.669499999999999</v>
      </c>
      <c r="J35" s="324">
        <f t="shared" si="3"/>
        <v>63.338999999999999</v>
      </c>
      <c r="K35" s="324">
        <f t="shared" si="4"/>
        <v>95.008499999999998</v>
      </c>
      <c r="L35" s="324">
        <f t="shared" si="5"/>
        <v>237.52124999999998</v>
      </c>
      <c r="M35" s="324">
        <f t="shared" si="6"/>
        <v>316.69499999999999</v>
      </c>
      <c r="N35" s="324">
        <f t="shared" si="7"/>
        <v>395.86874999999998</v>
      </c>
      <c r="O35" s="313"/>
      <c r="P35" s="311">
        <f t="shared" si="9"/>
        <v>1108.4324999999999</v>
      </c>
      <c r="Q35" s="316">
        <f t="shared" si="10"/>
        <v>2850.2550000000001</v>
      </c>
      <c r="R35" s="327">
        <v>59.87</v>
      </c>
      <c r="S35" s="310">
        <f t="shared" si="11"/>
        <v>6077.0749999999998</v>
      </c>
      <c r="T35" s="313">
        <f t="shared" si="12"/>
        <v>237.52124999999998</v>
      </c>
      <c r="U35" s="313">
        <f t="shared" si="13"/>
        <v>316.69499999999999</v>
      </c>
      <c r="V35" s="313">
        <f t="shared" si="14"/>
        <v>395.86874999999998</v>
      </c>
      <c r="W35" s="250"/>
    </row>
    <row r="36" spans="1:23" s="234" customFormat="1" ht="12.75" customHeight="1">
      <c r="A36" s="439"/>
      <c r="B36" s="439"/>
      <c r="C36" s="447"/>
      <c r="D36" s="325">
        <v>3</v>
      </c>
      <c r="E36" s="326">
        <v>2996.17</v>
      </c>
      <c r="F36" s="326">
        <f t="shared" si="0"/>
        <v>2696.5530000000003</v>
      </c>
      <c r="G36" s="327">
        <v>59.87</v>
      </c>
      <c r="H36" s="328">
        <f t="shared" si="1"/>
        <v>5752.5929999999998</v>
      </c>
      <c r="I36" s="324">
        <f t="shared" si="2"/>
        <v>29.9617</v>
      </c>
      <c r="J36" s="324">
        <f t="shared" si="3"/>
        <v>59.923400000000001</v>
      </c>
      <c r="K36" s="324">
        <f t="shared" si="4"/>
        <v>89.885099999999994</v>
      </c>
      <c r="L36" s="324">
        <f t="shared" si="5"/>
        <v>224.71275</v>
      </c>
      <c r="M36" s="324">
        <f t="shared" si="6"/>
        <v>299.61700000000002</v>
      </c>
      <c r="N36" s="324">
        <f t="shared" si="7"/>
        <v>374.52125000000001</v>
      </c>
      <c r="O36" s="313"/>
      <c r="P36" s="311">
        <f t="shared" si="9"/>
        <v>1048.6595</v>
      </c>
      <c r="Q36" s="316">
        <f t="shared" si="10"/>
        <v>2696.5530000000003</v>
      </c>
      <c r="R36" s="327">
        <v>59.87</v>
      </c>
      <c r="S36" s="310">
        <f t="shared" si="11"/>
        <v>5752.5929999999998</v>
      </c>
      <c r="T36" s="313">
        <f t="shared" si="12"/>
        <v>224.71275</v>
      </c>
      <c r="U36" s="313">
        <f t="shared" si="13"/>
        <v>299.61700000000002</v>
      </c>
      <c r="V36" s="313">
        <f t="shared" si="14"/>
        <v>374.52125000000001</v>
      </c>
      <c r="W36" s="250"/>
    </row>
    <row r="37" spans="1:23" s="234" customFormat="1" ht="12.75" customHeight="1">
      <c r="A37" s="439"/>
      <c r="B37" s="439"/>
      <c r="C37" s="447"/>
      <c r="D37" s="319">
        <v>2</v>
      </c>
      <c r="E37" s="309">
        <v>2908.9</v>
      </c>
      <c r="F37" s="329">
        <f t="shared" si="0"/>
        <v>2618.0100000000002</v>
      </c>
      <c r="G37" s="330">
        <v>59.87</v>
      </c>
      <c r="H37" s="328">
        <f t="shared" si="1"/>
        <v>5586.78</v>
      </c>
      <c r="I37" s="324">
        <f t="shared" si="2"/>
        <v>29.089000000000002</v>
      </c>
      <c r="J37" s="324">
        <f t="shared" si="3"/>
        <v>58.178000000000004</v>
      </c>
      <c r="K37" s="324">
        <f t="shared" si="4"/>
        <v>87.266999999999996</v>
      </c>
      <c r="L37" s="324">
        <f t="shared" si="5"/>
        <v>218.16749999999999</v>
      </c>
      <c r="M37" s="324">
        <f t="shared" si="6"/>
        <v>290.89000000000004</v>
      </c>
      <c r="N37" s="324">
        <f t="shared" si="7"/>
        <v>363.61250000000001</v>
      </c>
      <c r="O37" s="313"/>
      <c r="P37" s="311">
        <f t="shared" si="9"/>
        <v>1018.115</v>
      </c>
      <c r="Q37" s="316">
        <f t="shared" si="10"/>
        <v>2618.0100000000002</v>
      </c>
      <c r="R37" s="330">
        <v>59.87</v>
      </c>
      <c r="S37" s="310">
        <f t="shared" si="11"/>
        <v>5586.78</v>
      </c>
      <c r="T37" s="313">
        <f t="shared" si="12"/>
        <v>218.16749999999999</v>
      </c>
      <c r="U37" s="313">
        <f t="shared" si="13"/>
        <v>290.89000000000004</v>
      </c>
      <c r="V37" s="313">
        <f t="shared" si="14"/>
        <v>363.61250000000001</v>
      </c>
      <c r="W37" s="250"/>
    </row>
    <row r="38" spans="1:23" s="234" customFormat="1" ht="12.75" customHeight="1" thickBot="1">
      <c r="A38" s="439"/>
      <c r="B38" s="439"/>
      <c r="C38" s="448"/>
      <c r="D38" s="331">
        <v>1</v>
      </c>
      <c r="E38" s="332">
        <v>2824.17</v>
      </c>
      <c r="F38" s="316">
        <f t="shared" si="0"/>
        <v>2541.7530000000002</v>
      </c>
      <c r="G38" s="333">
        <v>59.87</v>
      </c>
      <c r="H38" s="334">
        <f t="shared" si="1"/>
        <v>5425.7930000000006</v>
      </c>
      <c r="I38" s="324">
        <f t="shared" si="2"/>
        <v>28.241700000000002</v>
      </c>
      <c r="J38" s="324">
        <f t="shared" si="3"/>
        <v>56.483400000000003</v>
      </c>
      <c r="K38" s="324">
        <f t="shared" si="4"/>
        <v>84.725099999999998</v>
      </c>
      <c r="L38" s="324">
        <f t="shared" si="5"/>
        <v>211.81274999999999</v>
      </c>
      <c r="M38" s="324">
        <f t="shared" si="6"/>
        <v>282.41700000000003</v>
      </c>
      <c r="N38" s="324">
        <f t="shared" si="7"/>
        <v>353.02125000000001</v>
      </c>
      <c r="O38" s="313"/>
      <c r="P38" s="311">
        <f t="shared" si="9"/>
        <v>988.45949999999993</v>
      </c>
      <c r="Q38" s="316">
        <f t="shared" si="10"/>
        <v>2541.7530000000002</v>
      </c>
      <c r="R38" s="333">
        <v>59.87</v>
      </c>
      <c r="S38" s="310">
        <f t="shared" si="11"/>
        <v>5425.7930000000006</v>
      </c>
      <c r="T38" s="313">
        <f t="shared" si="12"/>
        <v>211.81274999999999</v>
      </c>
      <c r="U38" s="313">
        <f t="shared" si="13"/>
        <v>282.41700000000003</v>
      </c>
      <c r="V38" s="313">
        <f t="shared" si="14"/>
        <v>353.02125000000001</v>
      </c>
      <c r="W38" s="250"/>
    </row>
    <row r="39" spans="1:23" s="234" customFormat="1" ht="12.75" customHeight="1">
      <c r="A39" s="438" t="s">
        <v>173</v>
      </c>
      <c r="B39" s="438" t="s">
        <v>174</v>
      </c>
      <c r="C39" s="440" t="s">
        <v>154</v>
      </c>
      <c r="D39" s="314">
        <v>13</v>
      </c>
      <c r="E39" s="315">
        <v>2511.37</v>
      </c>
      <c r="F39" s="316">
        <f t="shared" si="0"/>
        <v>2260.2330000000002</v>
      </c>
      <c r="G39" s="333">
        <v>59.87</v>
      </c>
      <c r="H39" s="334">
        <f t="shared" si="1"/>
        <v>4831.473</v>
      </c>
      <c r="I39" s="324">
        <f t="shared" ref="I39:I51" si="15">E39*1%</f>
        <v>25.113699999999998</v>
      </c>
      <c r="J39" s="324">
        <f t="shared" ref="J39:J51" si="16">E39*2%</f>
        <v>50.227399999999996</v>
      </c>
      <c r="K39" s="324">
        <f t="shared" ref="K39:K51" si="17">E39*3%</f>
        <v>75.341099999999997</v>
      </c>
      <c r="L39" s="324">
        <f t="shared" ref="L39:L51" si="18">E39*7.5%</f>
        <v>188.35274999999999</v>
      </c>
      <c r="M39" s="324">
        <f t="shared" ref="M39:M51" si="19">E39*10%</f>
        <v>251.137</v>
      </c>
      <c r="N39" s="324">
        <f t="shared" ref="N39:N51" si="20">E39*12.5%</f>
        <v>313.92124999999999</v>
      </c>
      <c r="O39" s="313"/>
      <c r="P39" s="335"/>
      <c r="Q39" s="316">
        <f t="shared" si="10"/>
        <v>2260.2330000000002</v>
      </c>
      <c r="R39" s="333">
        <v>59.87</v>
      </c>
      <c r="S39" s="310">
        <f t="shared" si="11"/>
        <v>4831.473</v>
      </c>
      <c r="T39" s="313">
        <f t="shared" si="12"/>
        <v>188.35274999999999</v>
      </c>
      <c r="U39" s="313">
        <f t="shared" si="13"/>
        <v>251.137</v>
      </c>
      <c r="V39" s="313">
        <f t="shared" si="14"/>
        <v>313.92124999999999</v>
      </c>
      <c r="W39" s="250"/>
    </row>
    <row r="40" spans="1:23" s="234" customFormat="1" ht="12.75" customHeight="1">
      <c r="A40" s="439"/>
      <c r="B40" s="439"/>
      <c r="C40" s="440"/>
      <c r="D40" s="314">
        <v>12</v>
      </c>
      <c r="E40" s="315">
        <v>2403.23</v>
      </c>
      <c r="F40" s="316">
        <f t="shared" si="0"/>
        <v>2162.9070000000002</v>
      </c>
      <c r="G40" s="333">
        <v>59.87</v>
      </c>
      <c r="H40" s="334">
        <f t="shared" si="1"/>
        <v>4626.0070000000005</v>
      </c>
      <c r="I40" s="324">
        <f t="shared" si="15"/>
        <v>24.032299999999999</v>
      </c>
      <c r="J40" s="324">
        <f t="shared" si="16"/>
        <v>48.064599999999999</v>
      </c>
      <c r="K40" s="324">
        <f t="shared" si="17"/>
        <v>72.096899999999991</v>
      </c>
      <c r="L40" s="324">
        <f t="shared" si="18"/>
        <v>180.24224999999998</v>
      </c>
      <c r="M40" s="324">
        <f t="shared" si="19"/>
        <v>240.32300000000001</v>
      </c>
      <c r="N40" s="324">
        <f t="shared" si="20"/>
        <v>300.40375</v>
      </c>
      <c r="O40" s="313"/>
      <c r="P40" s="335"/>
      <c r="Q40" s="316">
        <f t="shared" si="10"/>
        <v>2162.9070000000002</v>
      </c>
      <c r="R40" s="333">
        <v>59.87</v>
      </c>
      <c r="S40" s="310">
        <f t="shared" si="11"/>
        <v>4626.0070000000005</v>
      </c>
      <c r="T40" s="313">
        <f t="shared" si="12"/>
        <v>180.24224999999998</v>
      </c>
      <c r="U40" s="313">
        <f t="shared" si="13"/>
        <v>240.32300000000001</v>
      </c>
      <c r="V40" s="313">
        <f t="shared" si="14"/>
        <v>300.40375</v>
      </c>
      <c r="W40" s="250"/>
    </row>
    <row r="41" spans="1:23" s="234" customFormat="1" ht="12.75" customHeight="1">
      <c r="A41" s="439"/>
      <c r="B41" s="439"/>
      <c r="C41" s="441"/>
      <c r="D41" s="317">
        <v>11</v>
      </c>
      <c r="E41" s="318">
        <v>2299.7399999999998</v>
      </c>
      <c r="F41" s="316">
        <f t="shared" si="0"/>
        <v>2069.7660000000001</v>
      </c>
      <c r="G41" s="333">
        <v>59.87</v>
      </c>
      <c r="H41" s="334">
        <f t="shared" si="1"/>
        <v>4429.3759999999993</v>
      </c>
      <c r="I41" s="324">
        <f t="shared" si="15"/>
        <v>22.997399999999999</v>
      </c>
      <c r="J41" s="324">
        <f t="shared" si="16"/>
        <v>45.994799999999998</v>
      </c>
      <c r="K41" s="324">
        <f t="shared" si="17"/>
        <v>68.992199999999997</v>
      </c>
      <c r="L41" s="324">
        <f t="shared" si="18"/>
        <v>172.48049999999998</v>
      </c>
      <c r="M41" s="324">
        <f t="shared" si="19"/>
        <v>229.97399999999999</v>
      </c>
      <c r="N41" s="324">
        <f t="shared" si="20"/>
        <v>287.46749999999997</v>
      </c>
      <c r="O41" s="313"/>
      <c r="P41" s="335"/>
      <c r="Q41" s="316">
        <f t="shared" si="10"/>
        <v>2069.7660000000001</v>
      </c>
      <c r="R41" s="333">
        <v>59.87</v>
      </c>
      <c r="S41" s="310">
        <f t="shared" si="11"/>
        <v>4429.3759999999993</v>
      </c>
      <c r="T41" s="313">
        <f t="shared" si="12"/>
        <v>172.48049999999998</v>
      </c>
      <c r="U41" s="313">
        <f t="shared" si="13"/>
        <v>229.97399999999999</v>
      </c>
      <c r="V41" s="313">
        <f t="shared" si="14"/>
        <v>287.46749999999997</v>
      </c>
      <c r="W41" s="250"/>
    </row>
    <row r="42" spans="1:23" s="234" customFormat="1" ht="12.75" customHeight="1">
      <c r="A42" s="439"/>
      <c r="B42" s="439"/>
      <c r="C42" s="442" t="s">
        <v>155</v>
      </c>
      <c r="D42" s="319">
        <v>10</v>
      </c>
      <c r="E42" s="309">
        <v>2200.71</v>
      </c>
      <c r="F42" s="316">
        <f t="shared" si="0"/>
        <v>1980.6390000000001</v>
      </c>
      <c r="G42" s="333">
        <v>59.87</v>
      </c>
      <c r="H42" s="334">
        <f t="shared" si="1"/>
        <v>4241.2190000000001</v>
      </c>
      <c r="I42" s="324">
        <f t="shared" si="15"/>
        <v>22.007100000000001</v>
      </c>
      <c r="J42" s="324">
        <f t="shared" si="16"/>
        <v>44.014200000000002</v>
      </c>
      <c r="K42" s="324">
        <f t="shared" si="17"/>
        <v>66.021299999999997</v>
      </c>
      <c r="L42" s="324">
        <f t="shared" si="18"/>
        <v>165.05324999999999</v>
      </c>
      <c r="M42" s="324">
        <f t="shared" si="19"/>
        <v>220.07100000000003</v>
      </c>
      <c r="N42" s="324">
        <f t="shared" si="20"/>
        <v>275.08875</v>
      </c>
      <c r="O42" s="313"/>
      <c r="P42" s="335"/>
      <c r="Q42" s="316">
        <f t="shared" si="10"/>
        <v>1980.6390000000001</v>
      </c>
      <c r="R42" s="333">
        <v>59.87</v>
      </c>
      <c r="S42" s="310">
        <f t="shared" si="11"/>
        <v>4241.2190000000001</v>
      </c>
      <c r="T42" s="313">
        <f t="shared" si="12"/>
        <v>165.05324999999999</v>
      </c>
      <c r="U42" s="313">
        <f t="shared" si="13"/>
        <v>220.07100000000003</v>
      </c>
      <c r="V42" s="313">
        <f t="shared" si="14"/>
        <v>275.08875</v>
      </c>
      <c r="W42" s="250"/>
    </row>
    <row r="43" spans="1:23" s="234" customFormat="1" ht="12.75" customHeight="1">
      <c r="A43" s="439"/>
      <c r="B43" s="439"/>
      <c r="C43" s="443"/>
      <c r="D43" s="314">
        <v>9</v>
      </c>
      <c r="E43" s="315">
        <v>2105.94</v>
      </c>
      <c r="F43" s="316">
        <f t="shared" si="0"/>
        <v>1895.346</v>
      </c>
      <c r="G43" s="333">
        <v>59.87</v>
      </c>
      <c r="H43" s="334">
        <f t="shared" si="1"/>
        <v>4061.1559999999999</v>
      </c>
      <c r="I43" s="324">
        <f t="shared" si="15"/>
        <v>21.0594</v>
      </c>
      <c r="J43" s="324">
        <f t="shared" si="16"/>
        <v>42.1188</v>
      </c>
      <c r="K43" s="324">
        <f t="shared" si="17"/>
        <v>63.178199999999997</v>
      </c>
      <c r="L43" s="324">
        <f t="shared" si="18"/>
        <v>157.94550000000001</v>
      </c>
      <c r="M43" s="324">
        <f t="shared" si="19"/>
        <v>210.59400000000002</v>
      </c>
      <c r="N43" s="324">
        <f t="shared" si="20"/>
        <v>263.24250000000001</v>
      </c>
      <c r="O43" s="313"/>
      <c r="P43" s="335"/>
      <c r="Q43" s="316">
        <f t="shared" si="10"/>
        <v>1895.346</v>
      </c>
      <c r="R43" s="333">
        <v>59.87</v>
      </c>
      <c r="S43" s="310">
        <f t="shared" si="11"/>
        <v>4061.1559999999999</v>
      </c>
      <c r="T43" s="313">
        <f t="shared" si="12"/>
        <v>157.94550000000001</v>
      </c>
      <c r="U43" s="313">
        <f t="shared" si="13"/>
        <v>210.59400000000002</v>
      </c>
      <c r="V43" s="313">
        <f t="shared" si="14"/>
        <v>263.24250000000001</v>
      </c>
      <c r="W43" s="250"/>
    </row>
    <row r="44" spans="1:23" s="234" customFormat="1" ht="12.75" customHeight="1">
      <c r="A44" s="439"/>
      <c r="B44" s="439"/>
      <c r="C44" s="443"/>
      <c r="D44" s="314">
        <v>8</v>
      </c>
      <c r="E44" s="315">
        <v>1992.37</v>
      </c>
      <c r="F44" s="316">
        <f t="shared" si="0"/>
        <v>1793.133</v>
      </c>
      <c r="G44" s="333">
        <v>59.87</v>
      </c>
      <c r="H44" s="334">
        <f t="shared" si="1"/>
        <v>3845.3729999999996</v>
      </c>
      <c r="I44" s="324">
        <f t="shared" si="15"/>
        <v>19.9237</v>
      </c>
      <c r="J44" s="324">
        <f t="shared" si="16"/>
        <v>39.8474</v>
      </c>
      <c r="K44" s="324">
        <f t="shared" si="17"/>
        <v>59.771099999999997</v>
      </c>
      <c r="L44" s="324">
        <f t="shared" si="18"/>
        <v>149.42774999999997</v>
      </c>
      <c r="M44" s="324">
        <f t="shared" si="19"/>
        <v>199.23699999999999</v>
      </c>
      <c r="N44" s="324">
        <f t="shared" si="20"/>
        <v>249.04624999999999</v>
      </c>
      <c r="O44" s="313"/>
      <c r="P44" s="335"/>
      <c r="Q44" s="316">
        <f t="shared" si="10"/>
        <v>1793.133</v>
      </c>
      <c r="R44" s="333">
        <v>59.87</v>
      </c>
      <c r="S44" s="310">
        <f t="shared" si="11"/>
        <v>3845.3729999999996</v>
      </c>
      <c r="T44" s="313">
        <f t="shared" si="12"/>
        <v>149.42774999999997</v>
      </c>
      <c r="U44" s="313">
        <f t="shared" si="13"/>
        <v>199.23699999999999</v>
      </c>
      <c r="V44" s="313">
        <f t="shared" si="14"/>
        <v>249.04624999999999</v>
      </c>
      <c r="W44" s="250"/>
    </row>
    <row r="45" spans="1:23" s="234" customFormat="1" ht="12.75" customHeight="1">
      <c r="A45" s="439"/>
      <c r="B45" s="439"/>
      <c r="C45" s="443"/>
      <c r="D45" s="314">
        <v>7</v>
      </c>
      <c r="E45" s="315">
        <v>1906.58</v>
      </c>
      <c r="F45" s="316">
        <f t="shared" si="0"/>
        <v>1715.922</v>
      </c>
      <c r="G45" s="333">
        <v>59.87</v>
      </c>
      <c r="H45" s="334">
        <f t="shared" si="1"/>
        <v>3682.3719999999998</v>
      </c>
      <c r="I45" s="324">
        <f t="shared" si="15"/>
        <v>19.065799999999999</v>
      </c>
      <c r="J45" s="324">
        <f t="shared" si="16"/>
        <v>38.131599999999999</v>
      </c>
      <c r="K45" s="324">
        <f t="shared" si="17"/>
        <v>57.197399999999995</v>
      </c>
      <c r="L45" s="324">
        <f t="shared" si="18"/>
        <v>142.99349999999998</v>
      </c>
      <c r="M45" s="324">
        <f t="shared" si="19"/>
        <v>190.65800000000002</v>
      </c>
      <c r="N45" s="324">
        <f t="shared" si="20"/>
        <v>238.32249999999999</v>
      </c>
      <c r="O45" s="313"/>
      <c r="P45" s="335"/>
      <c r="Q45" s="316">
        <f t="shared" si="10"/>
        <v>1715.922</v>
      </c>
      <c r="R45" s="333">
        <v>59.87</v>
      </c>
      <c r="S45" s="310">
        <f t="shared" si="11"/>
        <v>3682.3719999999998</v>
      </c>
      <c r="T45" s="313">
        <f t="shared" si="12"/>
        <v>142.99349999999998</v>
      </c>
      <c r="U45" s="313">
        <f t="shared" si="13"/>
        <v>190.65800000000002</v>
      </c>
      <c r="V45" s="313">
        <f t="shared" si="14"/>
        <v>238.32249999999999</v>
      </c>
      <c r="W45" s="250"/>
    </row>
    <row r="46" spans="1:23" s="234" customFormat="1" ht="12.75" customHeight="1">
      <c r="A46" s="439"/>
      <c r="B46" s="439"/>
      <c r="C46" s="444"/>
      <c r="D46" s="317">
        <v>6</v>
      </c>
      <c r="E46" s="318">
        <v>1824.48</v>
      </c>
      <c r="F46" s="316">
        <f t="shared" si="0"/>
        <v>1642.0320000000002</v>
      </c>
      <c r="G46" s="333">
        <v>59.87</v>
      </c>
      <c r="H46" s="334">
        <f t="shared" si="1"/>
        <v>3526.3820000000001</v>
      </c>
      <c r="I46" s="324">
        <f t="shared" si="15"/>
        <v>18.244800000000001</v>
      </c>
      <c r="J46" s="324">
        <f t="shared" si="16"/>
        <v>36.489600000000003</v>
      </c>
      <c r="K46" s="324">
        <f t="shared" si="17"/>
        <v>54.734400000000001</v>
      </c>
      <c r="L46" s="324">
        <f t="shared" si="18"/>
        <v>136.83599999999998</v>
      </c>
      <c r="M46" s="324">
        <f t="shared" si="19"/>
        <v>182.44800000000001</v>
      </c>
      <c r="N46" s="324">
        <f t="shared" si="20"/>
        <v>228.06</v>
      </c>
      <c r="O46" s="313"/>
      <c r="P46" s="335"/>
      <c r="Q46" s="316">
        <f t="shared" si="10"/>
        <v>1642.0320000000002</v>
      </c>
      <c r="R46" s="333">
        <v>59.87</v>
      </c>
      <c r="S46" s="310">
        <f t="shared" si="11"/>
        <v>3526.3820000000001</v>
      </c>
      <c r="T46" s="313">
        <f t="shared" si="12"/>
        <v>136.83599999999998</v>
      </c>
      <c r="U46" s="313">
        <f t="shared" si="13"/>
        <v>182.44800000000001</v>
      </c>
      <c r="V46" s="313">
        <f t="shared" si="14"/>
        <v>228.06</v>
      </c>
      <c r="W46" s="250"/>
    </row>
    <row r="47" spans="1:23" s="234" customFormat="1" ht="12.75" customHeight="1">
      <c r="A47" s="439"/>
      <c r="B47" s="439"/>
      <c r="C47" s="442" t="s">
        <v>156</v>
      </c>
      <c r="D47" s="319">
        <v>5</v>
      </c>
      <c r="E47" s="309">
        <v>1745.91</v>
      </c>
      <c r="F47" s="316">
        <f t="shared" si="0"/>
        <v>1571.3190000000002</v>
      </c>
      <c r="G47" s="333">
        <v>59.87</v>
      </c>
      <c r="H47" s="334">
        <f t="shared" si="1"/>
        <v>3377.0990000000002</v>
      </c>
      <c r="I47" s="324">
        <f t="shared" si="15"/>
        <v>17.459100000000003</v>
      </c>
      <c r="J47" s="324">
        <f t="shared" si="16"/>
        <v>34.918200000000006</v>
      </c>
      <c r="K47" s="324">
        <f t="shared" si="17"/>
        <v>52.377299999999998</v>
      </c>
      <c r="L47" s="324">
        <f t="shared" si="18"/>
        <v>130.94325000000001</v>
      </c>
      <c r="M47" s="324">
        <f t="shared" si="19"/>
        <v>174.59100000000001</v>
      </c>
      <c r="N47" s="324">
        <f t="shared" si="20"/>
        <v>218.23875000000001</v>
      </c>
      <c r="O47" s="313"/>
      <c r="P47" s="335"/>
      <c r="Q47" s="316">
        <f t="shared" si="10"/>
        <v>1571.3190000000002</v>
      </c>
      <c r="R47" s="333">
        <v>59.87</v>
      </c>
      <c r="S47" s="310">
        <f t="shared" si="11"/>
        <v>3377.0990000000002</v>
      </c>
      <c r="T47" s="313">
        <f t="shared" si="12"/>
        <v>130.94325000000001</v>
      </c>
      <c r="U47" s="313">
        <f t="shared" si="13"/>
        <v>174.59100000000001</v>
      </c>
      <c r="V47" s="313">
        <f t="shared" si="14"/>
        <v>218.23875000000001</v>
      </c>
      <c r="W47" s="250"/>
    </row>
    <row r="48" spans="1:23" s="234" customFormat="1" ht="12.75" customHeight="1">
      <c r="A48" s="439"/>
      <c r="B48" s="439"/>
      <c r="C48" s="443"/>
      <c r="D48" s="314">
        <v>4</v>
      </c>
      <c r="E48" s="315">
        <v>1670.73</v>
      </c>
      <c r="F48" s="316">
        <f t="shared" si="0"/>
        <v>1503.6570000000002</v>
      </c>
      <c r="G48" s="333">
        <v>59.87</v>
      </c>
      <c r="H48" s="334">
        <f t="shared" si="1"/>
        <v>3234.2570000000001</v>
      </c>
      <c r="I48" s="324">
        <f t="shared" si="15"/>
        <v>16.7073</v>
      </c>
      <c r="J48" s="324">
        <f t="shared" si="16"/>
        <v>33.4146</v>
      </c>
      <c r="K48" s="324">
        <f t="shared" si="17"/>
        <v>50.121899999999997</v>
      </c>
      <c r="L48" s="324">
        <f t="shared" si="18"/>
        <v>125.30475</v>
      </c>
      <c r="M48" s="324">
        <f t="shared" si="19"/>
        <v>167.07300000000001</v>
      </c>
      <c r="N48" s="324">
        <f t="shared" si="20"/>
        <v>208.84125</v>
      </c>
      <c r="O48" s="313"/>
      <c r="P48" s="335"/>
      <c r="Q48" s="316">
        <f t="shared" si="10"/>
        <v>1503.6570000000002</v>
      </c>
      <c r="R48" s="333">
        <v>59.87</v>
      </c>
      <c r="S48" s="310">
        <f t="shared" si="11"/>
        <v>3234.2570000000001</v>
      </c>
      <c r="T48" s="313">
        <f t="shared" si="12"/>
        <v>125.30475</v>
      </c>
      <c r="U48" s="313">
        <f t="shared" si="13"/>
        <v>167.07300000000001</v>
      </c>
      <c r="V48" s="313">
        <f t="shared" si="14"/>
        <v>208.84125</v>
      </c>
      <c r="W48" s="250"/>
    </row>
    <row r="49" spans="1:23" s="234" customFormat="1" ht="12.75" customHeight="1">
      <c r="A49" s="439"/>
      <c r="B49" s="439"/>
      <c r="C49" s="443"/>
      <c r="D49" s="314">
        <v>3</v>
      </c>
      <c r="E49" s="315">
        <v>1580.63</v>
      </c>
      <c r="F49" s="316">
        <f t="shared" si="0"/>
        <v>1422.5670000000002</v>
      </c>
      <c r="G49" s="333">
        <v>59.87</v>
      </c>
      <c r="H49" s="334">
        <f t="shared" si="1"/>
        <v>3063.067</v>
      </c>
      <c r="I49" s="324">
        <f t="shared" si="15"/>
        <v>15.806300000000002</v>
      </c>
      <c r="J49" s="324">
        <f t="shared" si="16"/>
        <v>31.612600000000004</v>
      </c>
      <c r="K49" s="324">
        <f t="shared" si="17"/>
        <v>47.418900000000001</v>
      </c>
      <c r="L49" s="324">
        <f t="shared" si="18"/>
        <v>118.54725000000001</v>
      </c>
      <c r="M49" s="324">
        <f t="shared" si="19"/>
        <v>158.06300000000002</v>
      </c>
      <c r="N49" s="324">
        <f t="shared" si="20"/>
        <v>197.57875000000001</v>
      </c>
      <c r="O49" s="313"/>
      <c r="P49" s="335"/>
      <c r="Q49" s="316">
        <f t="shared" si="10"/>
        <v>1422.5670000000002</v>
      </c>
      <c r="R49" s="333">
        <v>59.87</v>
      </c>
      <c r="S49" s="310">
        <f t="shared" si="11"/>
        <v>3063.067</v>
      </c>
      <c r="T49" s="313">
        <f t="shared" si="12"/>
        <v>118.54725000000001</v>
      </c>
      <c r="U49" s="313">
        <f t="shared" si="13"/>
        <v>158.06300000000002</v>
      </c>
      <c r="V49" s="313">
        <f t="shared" si="14"/>
        <v>197.57875000000001</v>
      </c>
      <c r="W49" s="250"/>
    </row>
    <row r="50" spans="1:23" s="234" customFormat="1" ht="12.75" customHeight="1">
      <c r="A50" s="439"/>
      <c r="B50" s="439"/>
      <c r="C50" s="443"/>
      <c r="D50" s="314">
        <v>2</v>
      </c>
      <c r="E50" s="315">
        <v>1512.57</v>
      </c>
      <c r="F50" s="316">
        <f t="shared" si="0"/>
        <v>1361.3129999999999</v>
      </c>
      <c r="G50" s="333">
        <v>59.87</v>
      </c>
      <c r="H50" s="334">
        <f t="shared" si="1"/>
        <v>2933.7529999999997</v>
      </c>
      <c r="I50" s="324">
        <f t="shared" si="15"/>
        <v>15.1257</v>
      </c>
      <c r="J50" s="324">
        <f t="shared" si="16"/>
        <v>30.2514</v>
      </c>
      <c r="K50" s="324">
        <f t="shared" si="17"/>
        <v>45.377099999999999</v>
      </c>
      <c r="L50" s="324">
        <f t="shared" si="18"/>
        <v>113.44274999999999</v>
      </c>
      <c r="M50" s="324">
        <f t="shared" si="19"/>
        <v>151.25700000000001</v>
      </c>
      <c r="N50" s="324">
        <f t="shared" si="20"/>
        <v>189.07124999999999</v>
      </c>
      <c r="O50" s="313"/>
      <c r="P50" s="335"/>
      <c r="Q50" s="316">
        <f t="shared" si="10"/>
        <v>1361.3129999999999</v>
      </c>
      <c r="R50" s="333">
        <v>59.87</v>
      </c>
      <c r="S50" s="310">
        <f t="shared" si="11"/>
        <v>2933.7529999999997</v>
      </c>
      <c r="T50" s="313">
        <f t="shared" si="12"/>
        <v>113.44274999999999</v>
      </c>
      <c r="U50" s="313">
        <f t="shared" si="13"/>
        <v>151.25700000000001</v>
      </c>
      <c r="V50" s="313">
        <f t="shared" si="14"/>
        <v>189.07124999999999</v>
      </c>
      <c r="W50" s="250"/>
    </row>
    <row r="51" spans="1:23" s="234" customFormat="1" ht="12.75" customHeight="1" thickBot="1">
      <c r="A51" s="439"/>
      <c r="B51" s="439"/>
      <c r="C51" s="445"/>
      <c r="D51" s="331">
        <v>1</v>
      </c>
      <c r="E51" s="336">
        <v>1447.43</v>
      </c>
      <c r="F51" s="316">
        <f t="shared" si="0"/>
        <v>1302.6870000000001</v>
      </c>
      <c r="G51" s="333">
        <v>59.87</v>
      </c>
      <c r="H51" s="334">
        <f t="shared" si="1"/>
        <v>2809.9870000000001</v>
      </c>
      <c r="I51" s="324">
        <f t="shared" si="15"/>
        <v>14.474300000000001</v>
      </c>
      <c r="J51" s="324">
        <f t="shared" si="16"/>
        <v>28.948600000000003</v>
      </c>
      <c r="K51" s="324">
        <f t="shared" si="17"/>
        <v>43.422899999999998</v>
      </c>
      <c r="L51" s="324">
        <f t="shared" si="18"/>
        <v>108.55725</v>
      </c>
      <c r="M51" s="324">
        <f t="shared" si="19"/>
        <v>144.74300000000002</v>
      </c>
      <c r="N51" s="324">
        <f t="shared" si="20"/>
        <v>180.92875000000001</v>
      </c>
      <c r="O51" s="313"/>
      <c r="P51" s="335"/>
      <c r="Q51" s="337">
        <f t="shared" si="10"/>
        <v>1302.6870000000001</v>
      </c>
      <c r="R51" s="333">
        <v>59.87</v>
      </c>
      <c r="S51" s="310">
        <f t="shared" si="11"/>
        <v>2809.9870000000001</v>
      </c>
      <c r="T51" s="313">
        <f t="shared" si="12"/>
        <v>108.55725</v>
      </c>
      <c r="U51" s="313">
        <f t="shared" si="13"/>
        <v>144.74300000000002</v>
      </c>
      <c r="V51" s="313">
        <f t="shared" si="14"/>
        <v>180.92875000000001</v>
      </c>
      <c r="W51" s="250"/>
    </row>
    <row r="52" spans="1:23" s="234" customFormat="1" ht="12.75" customHeight="1" thickBot="1">
      <c r="A52" s="338"/>
      <c r="B52" s="339"/>
      <c r="C52" s="340"/>
      <c r="D52" s="341"/>
      <c r="E52" s="342"/>
      <c r="F52" s="343"/>
      <c r="G52" s="344"/>
      <c r="H52" s="344"/>
      <c r="I52" s="344"/>
      <c r="J52" s="344"/>
      <c r="K52" s="344"/>
      <c r="L52" s="344"/>
      <c r="M52" s="344"/>
      <c r="N52" s="345"/>
      <c r="O52" s="346"/>
      <c r="P52" s="346"/>
      <c r="Q52" s="343"/>
      <c r="R52" s="343"/>
      <c r="S52" s="343"/>
      <c r="T52" s="343"/>
      <c r="U52" s="344"/>
      <c r="V52" s="347"/>
      <c r="W52" s="250"/>
    </row>
    <row r="53" spans="1:23" s="234" customFormat="1" ht="13.5" thickTop="1">
      <c r="A53" s="267" t="s">
        <v>19</v>
      </c>
      <c r="B53" s="250"/>
      <c r="W53" s="250"/>
    </row>
    <row r="54" spans="1:23" s="234" customFormat="1" ht="12.75" customHeight="1">
      <c r="A54" s="436" t="s">
        <v>70</v>
      </c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6"/>
      <c r="T54" s="436"/>
      <c r="U54" s="436"/>
      <c r="V54" s="436"/>
      <c r="W54" s="250"/>
    </row>
    <row r="55" spans="1:23" s="234" customFormat="1">
      <c r="A55" s="437" t="s">
        <v>146</v>
      </c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250"/>
    </row>
    <row r="56" spans="1:23" s="234" customFormat="1">
      <c r="A56" s="250"/>
      <c r="B56" s="250"/>
      <c r="W56" s="250"/>
    </row>
    <row r="57" spans="1:23" s="234" customFormat="1">
      <c r="A57" s="250"/>
      <c r="B57" s="250"/>
      <c r="W57" s="250"/>
    </row>
    <row r="58" spans="1:23" s="234" customFormat="1">
      <c r="A58" s="250"/>
      <c r="B58" s="250"/>
      <c r="W58" s="250"/>
    </row>
    <row r="59" spans="1:23" s="234" customFormat="1">
      <c r="A59" s="250"/>
      <c r="B59" s="250"/>
      <c r="W59" s="250"/>
    </row>
    <row r="60" spans="1:23" s="234" customFormat="1">
      <c r="A60" s="250"/>
      <c r="B60" s="250"/>
      <c r="W60" s="250"/>
    </row>
  </sheetData>
  <sheetProtection password="C3CC" sheet="1" objects="1" scenarios="1"/>
  <mergeCells count="46">
    <mergeCell ref="A26:A38"/>
    <mergeCell ref="B26:B38"/>
    <mergeCell ref="C26:C28"/>
    <mergeCell ref="C29:C33"/>
    <mergeCell ref="C34:C38"/>
    <mergeCell ref="C13:C15"/>
    <mergeCell ref="C16:C20"/>
    <mergeCell ref="C21:C25"/>
    <mergeCell ref="B13:B25"/>
    <mergeCell ref="A13:A25"/>
    <mergeCell ref="A54:V54"/>
    <mergeCell ref="A55:V55"/>
    <mergeCell ref="A39:A51"/>
    <mergeCell ref="B39:B51"/>
    <mergeCell ref="C39:C41"/>
    <mergeCell ref="C42:C46"/>
    <mergeCell ref="C47:C51"/>
    <mergeCell ref="A5:V5"/>
    <mergeCell ref="A1:V1"/>
    <mergeCell ref="A2:V2"/>
    <mergeCell ref="A4:V4"/>
    <mergeCell ref="A7:D7"/>
    <mergeCell ref="F7:V7"/>
    <mergeCell ref="E7:E10"/>
    <mergeCell ref="T9:V9"/>
    <mergeCell ref="F10:F12"/>
    <mergeCell ref="T10:V10"/>
    <mergeCell ref="F8:P8"/>
    <mergeCell ref="Q10:Q12"/>
    <mergeCell ref="R10:R12"/>
    <mergeCell ref="S10:S12"/>
    <mergeCell ref="I9:P9"/>
    <mergeCell ref="P10:P12"/>
    <mergeCell ref="A8:A12"/>
    <mergeCell ref="B8:B12"/>
    <mergeCell ref="C8:C12"/>
    <mergeCell ref="D8:D12"/>
    <mergeCell ref="Q8:V8"/>
    <mergeCell ref="F9:H9"/>
    <mergeCell ref="Q9:S9"/>
    <mergeCell ref="E11:E12"/>
    <mergeCell ref="O10:O12"/>
    <mergeCell ref="G10:G12"/>
    <mergeCell ref="H10:H12"/>
    <mergeCell ref="I10:N10"/>
    <mergeCell ref="I11:K11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6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4"/>
  <sheetViews>
    <sheetView showGridLines="0" workbookViewId="0">
      <selection activeCell="A51" sqref="A51"/>
    </sheetView>
  </sheetViews>
  <sheetFormatPr defaultColWidth="9.140625" defaultRowHeight="12.75"/>
  <cols>
    <col min="1" max="1" width="61.140625" style="82" customWidth="1"/>
    <col min="2" max="3" width="17" style="83" customWidth="1"/>
    <col min="4" max="16384" width="9.140625" style="83"/>
  </cols>
  <sheetData>
    <row r="1" spans="1:4" s="2" customFormat="1" ht="12.75" customHeight="1">
      <c r="A1" s="354" t="s">
        <v>63</v>
      </c>
      <c r="B1" s="354"/>
      <c r="C1" s="354"/>
      <c r="D1" s="13"/>
    </row>
    <row r="2" spans="1:4" s="2" customFormat="1" ht="12.75" customHeight="1">
      <c r="A2" s="354" t="s">
        <v>20</v>
      </c>
      <c r="B2" s="354"/>
      <c r="C2" s="354"/>
    </row>
    <row r="3" spans="1:4" s="2" customFormat="1" ht="12.75" customHeight="1">
      <c r="A3" s="5"/>
      <c r="B3" s="5"/>
      <c r="C3" s="5"/>
    </row>
    <row r="4" spans="1:4" s="2" customFormat="1" ht="12.75" customHeight="1">
      <c r="A4" s="452" t="s">
        <v>2</v>
      </c>
      <c r="B4" s="452"/>
      <c r="C4" s="452"/>
    </row>
    <row r="5" spans="1:4" s="1" customFormat="1">
      <c r="A5" s="84" t="s">
        <v>65</v>
      </c>
      <c r="B5" s="79"/>
      <c r="C5" s="80">
        <v>1</v>
      </c>
    </row>
    <row r="6" spans="1:4" s="2" customFormat="1" ht="12.75" customHeight="1">
      <c r="A6" s="390" t="s">
        <v>4</v>
      </c>
      <c r="B6" s="384" t="s">
        <v>71</v>
      </c>
      <c r="C6" s="391"/>
    </row>
    <row r="7" spans="1:4" s="2" customFormat="1">
      <c r="A7" s="390"/>
      <c r="B7" s="219" t="s">
        <v>5</v>
      </c>
      <c r="C7" s="221" t="s">
        <v>67</v>
      </c>
    </row>
    <row r="8" spans="1:4" s="2" customFormat="1" ht="12.75" customHeight="1">
      <c r="A8" s="177" t="s">
        <v>180</v>
      </c>
      <c r="B8" s="307">
        <v>30471.11</v>
      </c>
      <c r="C8" s="307">
        <v>30471.11</v>
      </c>
    </row>
    <row r="9" spans="1:4" s="2" customFormat="1" ht="12.75" customHeight="1">
      <c r="A9" s="177" t="s">
        <v>181</v>
      </c>
      <c r="B9" s="307">
        <v>28947.55</v>
      </c>
      <c r="C9" s="307">
        <v>28947.55</v>
      </c>
    </row>
    <row r="10" spans="1:4" s="2" customFormat="1" ht="12.75" customHeight="1">
      <c r="A10" s="177" t="s">
        <v>182</v>
      </c>
      <c r="B10" s="307">
        <v>27500.17</v>
      </c>
      <c r="C10" s="307">
        <v>27500.17</v>
      </c>
    </row>
    <row r="11" spans="1:4" s="2" customFormat="1" ht="12.75" hidden="1" customHeight="1">
      <c r="A11" s="81"/>
      <c r="B11" s="17"/>
      <c r="C11" s="17"/>
    </row>
    <row r="12" spans="1:4" s="2" customFormat="1" ht="12.75" hidden="1" customHeight="1">
      <c r="A12" s="81"/>
      <c r="B12" s="17"/>
      <c r="C12" s="17"/>
    </row>
    <row r="13" spans="1:4" s="2" customFormat="1" ht="12.75" hidden="1" customHeight="1">
      <c r="A13" s="81"/>
      <c r="B13" s="17"/>
      <c r="C13" s="17"/>
    </row>
    <row r="14" spans="1:4" s="2" customFormat="1" ht="12.75" hidden="1" customHeight="1">
      <c r="A14" s="81"/>
      <c r="B14" s="17"/>
      <c r="C14" s="17"/>
    </row>
    <row r="15" spans="1:4" s="2" customFormat="1" ht="12.75" hidden="1" customHeight="1">
      <c r="A15" s="81"/>
      <c r="B15" s="17"/>
      <c r="C15" s="17"/>
    </row>
    <row r="16" spans="1:4" s="2" customFormat="1" ht="12.75" hidden="1" customHeight="1">
      <c r="A16" s="81"/>
      <c r="B16" s="17"/>
      <c r="C16" s="17"/>
    </row>
    <row r="17" spans="1:3" s="2" customFormat="1" ht="12.75" hidden="1" customHeight="1">
      <c r="A17" s="81"/>
      <c r="B17" s="17"/>
      <c r="C17" s="17"/>
    </row>
    <row r="18" spans="1:3" s="2" customFormat="1" ht="12.75" hidden="1" customHeight="1">
      <c r="A18" s="81"/>
      <c r="B18" s="17"/>
      <c r="C18" s="17"/>
    </row>
    <row r="19" spans="1:3" s="2" customFormat="1" ht="12.75" hidden="1" customHeight="1">
      <c r="A19" s="81"/>
      <c r="B19" s="17"/>
      <c r="C19" s="17"/>
    </row>
    <row r="20" spans="1:3" s="2" customFormat="1" ht="12.75" hidden="1" customHeight="1">
      <c r="A20" s="81"/>
      <c r="B20" s="17"/>
      <c r="C20" s="17"/>
    </row>
    <row r="21" spans="1:3" s="2" customFormat="1" ht="12.75" hidden="1" customHeight="1">
      <c r="A21" s="81"/>
      <c r="B21" s="17"/>
      <c r="C21" s="17"/>
    </row>
    <row r="22" spans="1:3" s="2" customFormat="1" ht="12.75" hidden="1" customHeight="1">
      <c r="A22" s="81"/>
      <c r="B22" s="17"/>
      <c r="C22" s="17"/>
    </row>
    <row r="23" spans="1:3" s="2" customFormat="1" ht="12.75" hidden="1" customHeight="1">
      <c r="A23" s="81"/>
      <c r="B23" s="17"/>
      <c r="C23" s="17"/>
    </row>
    <row r="24" spans="1:3" s="2" customFormat="1" ht="12.75" hidden="1" customHeight="1">
      <c r="A24" s="81"/>
      <c r="B24" s="17"/>
      <c r="C24" s="17"/>
    </row>
    <row r="25" spans="1:3" s="2" customFormat="1" ht="12.75" hidden="1" customHeight="1">
      <c r="A25" s="81"/>
      <c r="B25" s="17"/>
      <c r="C25" s="17"/>
    </row>
    <row r="26" spans="1:3" s="2" customFormat="1" ht="12.75" hidden="1" customHeight="1">
      <c r="A26" s="81"/>
      <c r="B26" s="17"/>
      <c r="C26" s="17"/>
    </row>
    <row r="27" spans="1:3" s="2" customFormat="1" ht="12.75" hidden="1" customHeight="1">
      <c r="A27" s="81"/>
      <c r="B27" s="17"/>
      <c r="C27" s="17"/>
    </row>
    <row r="28" spans="1:3" s="2" customFormat="1" ht="12.75" hidden="1" customHeight="1">
      <c r="A28" s="81"/>
      <c r="B28" s="17"/>
      <c r="C28" s="17"/>
    </row>
    <row r="29" spans="1:3" s="2" customFormat="1" ht="12.75" hidden="1" customHeight="1">
      <c r="A29" s="81"/>
      <c r="B29" s="17"/>
      <c r="C29" s="17"/>
    </row>
    <row r="30" spans="1:3" s="2" customFormat="1" ht="12.75" hidden="1" customHeight="1">
      <c r="A30" s="81"/>
      <c r="B30" s="17"/>
      <c r="C30" s="17"/>
    </row>
    <row r="31" spans="1:3" s="2" customFormat="1" ht="12.75" hidden="1" customHeight="1">
      <c r="A31" s="81"/>
      <c r="B31" s="17"/>
      <c r="C31" s="17"/>
    </row>
    <row r="32" spans="1:3" s="2" customFormat="1">
      <c r="A32" s="14" t="s">
        <v>19</v>
      </c>
    </row>
    <row r="33" spans="1:11">
      <c r="A33" s="85" t="s">
        <v>70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>
      <c r="A34" s="86" t="s">
        <v>147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</row>
  </sheetData>
  <sheetProtection password="C3CC" sheet="1" objects="1" scenarios="1"/>
  <mergeCells count="5">
    <mergeCell ref="A1:C1"/>
    <mergeCell ref="A2:C2"/>
    <mergeCell ref="A4:C4"/>
    <mergeCell ref="A6:A7"/>
    <mergeCell ref="B6:C6"/>
  </mergeCells>
  <phoneticPr fontId="0" type="noConversion"/>
  <pageMargins left="0.59027777777777779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354" t="s">
        <v>63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</row>
    <row r="2" spans="1:18" s="7" customFormat="1" ht="12.75" customHeight="1">
      <c r="A2" s="354" t="s">
        <v>22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</row>
    <row r="3" spans="1:18">
      <c r="A3" s="6"/>
      <c r="B3" s="6"/>
    </row>
    <row r="4" spans="1:18" ht="12.75" customHeight="1">
      <c r="A4" s="452" t="s">
        <v>145</v>
      </c>
      <c r="B4" s="452"/>
      <c r="C4" s="452"/>
    </row>
    <row r="5" spans="1:18" ht="12.75" customHeight="1">
      <c r="A5" s="453" t="s">
        <v>65</v>
      </c>
      <c r="B5" s="453"/>
      <c r="C5" s="6"/>
    </row>
    <row r="6" spans="1:18" ht="13.5" customHeight="1">
      <c r="A6" s="2"/>
      <c r="P6" s="80"/>
      <c r="Q6" s="87"/>
      <c r="R6" s="80">
        <v>1</v>
      </c>
    </row>
    <row r="7" spans="1:18" s="19" customFormat="1" ht="12.75" customHeight="1" thickBot="1">
      <c r="A7" s="390" t="s">
        <v>23</v>
      </c>
      <c r="B7" s="384"/>
      <c r="C7" s="463" t="s">
        <v>72</v>
      </c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4"/>
    </row>
    <row r="8" spans="1:18" s="19" customFormat="1" ht="25.5" customHeight="1" thickTop="1">
      <c r="A8" s="461"/>
      <c r="B8" s="462"/>
      <c r="C8" s="456" t="s">
        <v>73</v>
      </c>
      <c r="D8" s="455" t="s">
        <v>74</v>
      </c>
      <c r="E8" s="455" t="s">
        <v>75</v>
      </c>
      <c r="F8" s="455" t="s">
        <v>76</v>
      </c>
      <c r="G8" s="454" t="s">
        <v>77</v>
      </c>
      <c r="H8" s="454"/>
      <c r="I8" s="454"/>
      <c r="J8" s="454"/>
      <c r="K8" s="454"/>
      <c r="L8" s="454"/>
      <c r="M8" s="455" t="s">
        <v>78</v>
      </c>
      <c r="N8" s="454" t="s">
        <v>79</v>
      </c>
      <c r="O8" s="454"/>
      <c r="P8" s="454" t="s">
        <v>80</v>
      </c>
      <c r="Q8" s="454"/>
      <c r="R8" s="457" t="s">
        <v>10</v>
      </c>
    </row>
    <row r="9" spans="1:18" s="19" customFormat="1" ht="31.5">
      <c r="A9" s="155" t="s">
        <v>26</v>
      </c>
      <c r="B9" s="117" t="s">
        <v>27</v>
      </c>
      <c r="C9" s="456"/>
      <c r="D9" s="455"/>
      <c r="E9" s="455"/>
      <c r="F9" s="455"/>
      <c r="G9" s="120" t="s">
        <v>81</v>
      </c>
      <c r="H9" s="120" t="s">
        <v>82</v>
      </c>
      <c r="I9" s="120" t="s">
        <v>83</v>
      </c>
      <c r="J9" s="120" t="s">
        <v>84</v>
      </c>
      <c r="K9" s="120" t="s">
        <v>85</v>
      </c>
      <c r="L9" s="120" t="s">
        <v>86</v>
      </c>
      <c r="M9" s="455"/>
      <c r="N9" s="120" t="s">
        <v>87</v>
      </c>
      <c r="O9" s="120" t="s">
        <v>88</v>
      </c>
      <c r="P9" s="120" t="s">
        <v>89</v>
      </c>
      <c r="Q9" s="120" t="s">
        <v>90</v>
      </c>
      <c r="R9" s="457"/>
    </row>
    <row r="10" spans="1:18" ht="13.5" customHeight="1" thickBot="1">
      <c r="A10" s="397" t="s">
        <v>29</v>
      </c>
      <c r="B10" s="460"/>
      <c r="C10" s="156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>
        <f>SUM(C10:Q10)</f>
        <v>0</v>
      </c>
    </row>
    <row r="11" spans="1:18" ht="12.75" customHeight="1">
      <c r="A11" s="399" t="s">
        <v>30</v>
      </c>
      <c r="B11" s="157" t="s">
        <v>31</v>
      </c>
      <c r="C11" s="15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>
        <f t="shared" ref="R11:R36" si="0">SUM(C11:Q11)</f>
        <v>0</v>
      </c>
    </row>
    <row r="12" spans="1:18">
      <c r="A12" s="399"/>
      <c r="B12" s="159" t="s">
        <v>32</v>
      </c>
      <c r="C12" s="160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>
        <f t="shared" si="0"/>
        <v>0</v>
      </c>
    </row>
    <row r="13" spans="1:18">
      <c r="A13" s="399"/>
      <c r="B13" s="161" t="s">
        <v>33</v>
      </c>
      <c r="C13" s="16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>
        <f t="shared" si="0"/>
        <v>0</v>
      </c>
    </row>
    <row r="14" spans="1:18" ht="12.75" customHeight="1">
      <c r="A14" s="395" t="s">
        <v>34</v>
      </c>
      <c r="B14" s="157" t="s">
        <v>35</v>
      </c>
      <c r="C14" s="163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>
        <f t="shared" si="0"/>
        <v>0</v>
      </c>
    </row>
    <row r="15" spans="1:18">
      <c r="A15" s="395"/>
      <c r="B15" s="159" t="s">
        <v>36</v>
      </c>
      <c r="C15" s="164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3">
        <f t="shared" si="0"/>
        <v>0</v>
      </c>
    </row>
    <row r="16" spans="1:18">
      <c r="A16" s="395"/>
      <c r="B16" s="161" t="s">
        <v>37</v>
      </c>
      <c r="C16" s="165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5">
        <f t="shared" si="0"/>
        <v>0</v>
      </c>
    </row>
    <row r="17" spans="1:18">
      <c r="A17" s="148" t="s">
        <v>38</v>
      </c>
      <c r="B17" s="166" t="s">
        <v>39</v>
      </c>
      <c r="C17" s="167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>
        <f t="shared" si="0"/>
        <v>0</v>
      </c>
    </row>
    <row r="18" spans="1:18" ht="12.75" customHeight="1">
      <c r="A18" s="395" t="s">
        <v>40</v>
      </c>
      <c r="B18" s="157" t="s">
        <v>41</v>
      </c>
      <c r="C18" s="163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1">
        <f t="shared" si="0"/>
        <v>0</v>
      </c>
    </row>
    <row r="19" spans="1:18">
      <c r="A19" s="395"/>
      <c r="B19" s="161" t="s">
        <v>42</v>
      </c>
      <c r="C19" s="165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>
        <f t="shared" si="0"/>
        <v>0</v>
      </c>
    </row>
    <row r="20" spans="1:18" ht="12.75" customHeight="1">
      <c r="A20" s="395" t="s">
        <v>43</v>
      </c>
      <c r="B20" s="157" t="s">
        <v>44</v>
      </c>
      <c r="C20" s="163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>
        <f t="shared" si="0"/>
        <v>0</v>
      </c>
    </row>
    <row r="21" spans="1:18" ht="25.5">
      <c r="A21" s="395"/>
      <c r="B21" s="159" t="s">
        <v>45</v>
      </c>
      <c r="C21" s="164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>
        <f t="shared" si="0"/>
        <v>0</v>
      </c>
    </row>
    <row r="22" spans="1:18" ht="38.25">
      <c r="A22" s="395"/>
      <c r="B22" s="159" t="s">
        <v>46</v>
      </c>
      <c r="C22" s="160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>
        <f t="shared" si="0"/>
        <v>0</v>
      </c>
    </row>
    <row r="23" spans="1:18" ht="38.25">
      <c r="A23" s="395"/>
      <c r="B23" s="159" t="s">
        <v>47</v>
      </c>
      <c r="C23" s="160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3">
        <f t="shared" si="0"/>
        <v>0</v>
      </c>
    </row>
    <row r="24" spans="1:18" ht="25.5">
      <c r="A24" s="395"/>
      <c r="B24" s="159" t="s">
        <v>48</v>
      </c>
      <c r="C24" s="160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3">
        <f t="shared" si="0"/>
        <v>0</v>
      </c>
    </row>
    <row r="25" spans="1:18">
      <c r="A25" s="395"/>
      <c r="B25" s="161" t="s">
        <v>49</v>
      </c>
      <c r="C25" s="162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5">
        <f t="shared" si="0"/>
        <v>0</v>
      </c>
    </row>
    <row r="26" spans="1:18" ht="12.75" customHeight="1">
      <c r="A26" s="396" t="s">
        <v>50</v>
      </c>
      <c r="B26" s="157" t="s">
        <v>51</v>
      </c>
      <c r="C26" s="163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>
        <f t="shared" si="0"/>
        <v>0</v>
      </c>
    </row>
    <row r="27" spans="1:18">
      <c r="A27" s="396"/>
      <c r="B27" s="159" t="s">
        <v>52</v>
      </c>
      <c r="C27" s="164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3">
        <f t="shared" si="0"/>
        <v>0</v>
      </c>
    </row>
    <row r="28" spans="1:18">
      <c r="A28" s="396"/>
      <c r="B28" s="159" t="s">
        <v>53</v>
      </c>
      <c r="C28" s="164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3">
        <f t="shared" si="0"/>
        <v>0</v>
      </c>
    </row>
    <row r="29" spans="1:18">
      <c r="A29" s="396"/>
      <c r="B29" s="159" t="s">
        <v>54</v>
      </c>
      <c r="C29" s="164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3">
        <f t="shared" si="0"/>
        <v>0</v>
      </c>
    </row>
    <row r="30" spans="1:18">
      <c r="A30" s="396"/>
      <c r="B30" s="159" t="s">
        <v>55</v>
      </c>
      <c r="C30" s="164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>
        <f t="shared" si="0"/>
        <v>0</v>
      </c>
    </row>
    <row r="31" spans="1:18">
      <c r="A31" s="396"/>
      <c r="B31" s="168" t="s">
        <v>56</v>
      </c>
      <c r="C31" s="169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9">
        <f t="shared" si="0"/>
        <v>0</v>
      </c>
    </row>
    <row r="32" spans="1:18" ht="12.75" customHeight="1">
      <c r="A32" s="459" t="s">
        <v>57</v>
      </c>
      <c r="B32" s="157" t="s">
        <v>58</v>
      </c>
      <c r="C32" s="163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>
        <f t="shared" si="0"/>
        <v>0</v>
      </c>
    </row>
    <row r="33" spans="1:18">
      <c r="A33" s="459"/>
      <c r="B33" s="159" t="s">
        <v>59</v>
      </c>
      <c r="C33" s="164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3">
        <f t="shared" si="0"/>
        <v>0</v>
      </c>
    </row>
    <row r="34" spans="1:18" ht="51">
      <c r="A34" s="459"/>
      <c r="B34" s="159" t="s">
        <v>60</v>
      </c>
      <c r="C34" s="164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>
        <f t="shared" si="0"/>
        <v>0</v>
      </c>
    </row>
    <row r="35" spans="1:18" ht="51">
      <c r="A35" s="459"/>
      <c r="B35" s="159" t="s">
        <v>61</v>
      </c>
      <c r="C35" s="164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3">
        <f t="shared" si="0"/>
        <v>0</v>
      </c>
    </row>
    <row r="36" spans="1:18" ht="38.25">
      <c r="A36" s="459"/>
      <c r="B36" s="170" t="s">
        <v>62</v>
      </c>
      <c r="C36" s="171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1">
        <f t="shared" si="0"/>
        <v>0</v>
      </c>
    </row>
    <row r="37" spans="1:18" s="105" customFormat="1" ht="11.25">
      <c r="A37" s="78" t="s">
        <v>91</v>
      </c>
      <c r="B37" s="102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1:18" s="105" customFormat="1" ht="11.25">
      <c r="A38" s="106" t="s">
        <v>70</v>
      </c>
      <c r="B38" s="102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1:18" s="105" customFormat="1" ht="12.75" customHeight="1">
      <c r="A39" s="458" t="s">
        <v>147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</row>
    <row r="40" spans="1:18" s="105" customFormat="1" ht="12.75" customHeight="1">
      <c r="A40" s="458" t="s">
        <v>148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</row>
    <row r="41" spans="1:18" s="105" customFormat="1" ht="12.75" customHeight="1">
      <c r="A41" s="458" t="s">
        <v>92</v>
      </c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</row>
    <row r="42" spans="1:18" s="105" customFormat="1" ht="12.75" customHeight="1">
      <c r="A42" s="458" t="s">
        <v>93</v>
      </c>
      <c r="B42" s="458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</row>
    <row r="43" spans="1:18" s="105" customFormat="1" ht="12.75" customHeight="1">
      <c r="A43" s="458" t="s">
        <v>94</v>
      </c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</row>
    <row r="44" spans="1:18" s="105" customFormat="1" ht="12.75" customHeight="1">
      <c r="A44" s="458" t="s">
        <v>95</v>
      </c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</row>
    <row r="45" spans="1:18" s="105" customFormat="1" ht="12.75" customHeight="1">
      <c r="A45" s="458" t="s">
        <v>96</v>
      </c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</row>
    <row r="46" spans="1:18" s="105" customFormat="1" ht="12.75" customHeight="1">
      <c r="A46" s="458" t="s">
        <v>97</v>
      </c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</row>
    <row r="47" spans="1:18" s="105" customFormat="1" ht="12.75" customHeight="1">
      <c r="A47" s="458" t="s">
        <v>98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</row>
    <row r="48" spans="1:18" s="105" customFormat="1" ht="12.75" customHeight="1">
      <c r="A48" s="458" t="s">
        <v>99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J18" sqref="J18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234" customFormat="1" ht="12.75" customHeight="1">
      <c r="A1" s="417" t="s">
        <v>100</v>
      </c>
      <c r="B1" s="417"/>
      <c r="C1" s="417"/>
      <c r="D1" s="417"/>
      <c r="E1" s="417"/>
      <c r="F1" s="417"/>
      <c r="G1" s="417"/>
    </row>
    <row r="2" spans="1:7" s="234" customFormat="1" ht="12.75" customHeight="1">
      <c r="A2" s="417" t="s">
        <v>1</v>
      </c>
      <c r="B2" s="417"/>
      <c r="C2" s="417"/>
      <c r="D2" s="417"/>
      <c r="E2" s="417"/>
      <c r="F2" s="417"/>
      <c r="G2" s="417"/>
    </row>
    <row r="3" spans="1:7" s="232" customFormat="1" ht="12.75" customHeight="1">
      <c r="A3" s="233"/>
      <c r="B3" s="233"/>
      <c r="C3" s="233"/>
      <c r="D3" s="233"/>
      <c r="E3" s="233"/>
    </row>
    <row r="4" spans="1:7" s="232" customFormat="1" ht="12.75" customHeight="1">
      <c r="A4" s="355" t="s">
        <v>202</v>
      </c>
      <c r="B4" s="355"/>
      <c r="C4" s="355"/>
      <c r="D4" s="355"/>
      <c r="E4" s="355"/>
      <c r="F4" s="355"/>
      <c r="G4" s="355"/>
    </row>
    <row r="5" spans="1:7" s="229" customFormat="1" ht="12.75" customHeight="1">
      <c r="A5" s="228"/>
      <c r="B5" s="228"/>
      <c r="F5" s="356" t="s">
        <v>205</v>
      </c>
      <c r="G5" s="356"/>
    </row>
    <row r="6" spans="1:7" s="23" customFormat="1" ht="12.75" customHeight="1">
      <c r="A6" s="390" t="s">
        <v>101</v>
      </c>
      <c r="B6" s="384" t="s">
        <v>102</v>
      </c>
      <c r="C6" s="384"/>
      <c r="D6" s="384"/>
      <c r="E6" s="384"/>
      <c r="F6" s="384"/>
      <c r="G6" s="384"/>
    </row>
    <row r="7" spans="1:7" s="23" customFormat="1" ht="12.75" customHeight="1">
      <c r="A7" s="390"/>
      <c r="B7" s="384" t="s">
        <v>103</v>
      </c>
      <c r="C7" s="384"/>
      <c r="D7" s="384"/>
      <c r="E7" s="384"/>
      <c r="F7" s="384" t="s">
        <v>104</v>
      </c>
      <c r="G7" s="384" t="s">
        <v>10</v>
      </c>
    </row>
    <row r="8" spans="1:7" s="23" customFormat="1" ht="13.5" customHeight="1">
      <c r="A8" s="390"/>
      <c r="B8" s="384" t="s">
        <v>105</v>
      </c>
      <c r="C8" s="384"/>
      <c r="D8" s="384" t="s">
        <v>106</v>
      </c>
      <c r="E8" s="384" t="s">
        <v>17</v>
      </c>
      <c r="F8" s="384"/>
      <c r="G8" s="384"/>
    </row>
    <row r="9" spans="1:7" s="7" customFormat="1" ht="12.75" customHeight="1">
      <c r="A9" s="390"/>
      <c r="B9" s="132" t="s">
        <v>107</v>
      </c>
      <c r="C9" s="132" t="s">
        <v>108</v>
      </c>
      <c r="D9" s="384"/>
      <c r="E9" s="384"/>
      <c r="F9" s="384"/>
      <c r="G9" s="384"/>
    </row>
    <row r="10" spans="1:7" s="7" customFormat="1" ht="12.75" customHeight="1">
      <c r="A10" s="348" t="s">
        <v>184</v>
      </c>
      <c r="B10" s="231"/>
      <c r="C10" s="231"/>
      <c r="D10" s="231"/>
      <c r="E10" s="10">
        <f>SUM(B10:D10)</f>
        <v>0</v>
      </c>
      <c r="F10" s="231"/>
      <c r="G10" s="10">
        <f t="shared" ref="G10:G38" si="0">E10+F10</f>
        <v>0</v>
      </c>
    </row>
    <row r="11" spans="1:7" s="7" customFormat="1" ht="12.75" customHeight="1">
      <c r="A11" s="348" t="s">
        <v>185</v>
      </c>
      <c r="B11" s="231">
        <v>16</v>
      </c>
      <c r="C11" s="231"/>
      <c r="D11" s="231"/>
      <c r="E11" s="10">
        <f t="shared" ref="E11:E38" si="1">SUM(B11:D11)</f>
        <v>16</v>
      </c>
      <c r="F11" s="231">
        <v>1</v>
      </c>
      <c r="G11" s="10">
        <f t="shared" si="0"/>
        <v>17</v>
      </c>
    </row>
    <row r="12" spans="1:7" s="7" customFormat="1" ht="12.75" customHeight="1">
      <c r="A12" s="348" t="s">
        <v>186</v>
      </c>
      <c r="B12" s="231"/>
      <c r="C12" s="231"/>
      <c r="D12" s="231"/>
      <c r="E12" s="10">
        <f t="shared" si="1"/>
        <v>0</v>
      </c>
      <c r="F12" s="231"/>
      <c r="G12" s="10">
        <f t="shared" si="0"/>
        <v>0</v>
      </c>
    </row>
    <row r="13" spans="1:7" s="7" customFormat="1" ht="12.75" customHeight="1">
      <c r="A13" s="348" t="s">
        <v>187</v>
      </c>
      <c r="B13" s="231"/>
      <c r="C13" s="231"/>
      <c r="D13" s="231"/>
      <c r="E13" s="10">
        <f t="shared" si="1"/>
        <v>0</v>
      </c>
      <c r="F13" s="231"/>
      <c r="G13" s="10">
        <f t="shared" si="0"/>
        <v>0</v>
      </c>
    </row>
    <row r="14" spans="1:7" s="7" customFormat="1" ht="12.75" customHeight="1">
      <c r="A14" s="348" t="s">
        <v>188</v>
      </c>
      <c r="B14" s="231">
        <v>5</v>
      </c>
      <c r="C14" s="231"/>
      <c r="D14" s="231"/>
      <c r="E14" s="10">
        <f t="shared" si="1"/>
        <v>5</v>
      </c>
      <c r="F14" s="231"/>
      <c r="G14" s="10">
        <f t="shared" si="0"/>
        <v>5</v>
      </c>
    </row>
    <row r="15" spans="1:7" s="7" customFormat="1" ht="12.75" customHeight="1">
      <c r="A15" s="348" t="s">
        <v>189</v>
      </c>
      <c r="B15" s="231">
        <v>116</v>
      </c>
      <c r="C15" s="231"/>
      <c r="D15" s="231"/>
      <c r="E15" s="10">
        <f t="shared" si="1"/>
        <v>116</v>
      </c>
      <c r="F15" s="231">
        <v>2</v>
      </c>
      <c r="G15" s="10">
        <f t="shared" si="0"/>
        <v>118</v>
      </c>
    </row>
    <row r="16" spans="1:7" s="7" customFormat="1" ht="12.75" customHeight="1">
      <c r="A16" s="348" t="s">
        <v>190</v>
      </c>
      <c r="B16" s="231">
        <v>35</v>
      </c>
      <c r="C16" s="231"/>
      <c r="D16" s="231"/>
      <c r="E16" s="10">
        <f t="shared" si="1"/>
        <v>35</v>
      </c>
      <c r="F16" s="231">
        <v>4</v>
      </c>
      <c r="G16" s="10">
        <f t="shared" si="0"/>
        <v>39</v>
      </c>
    </row>
    <row r="17" spans="1:7" s="7" customFormat="1" ht="12.75" customHeight="1">
      <c r="A17" s="348" t="s">
        <v>191</v>
      </c>
      <c r="B17" s="231">
        <v>33</v>
      </c>
      <c r="C17" s="231"/>
      <c r="D17" s="231"/>
      <c r="E17" s="10">
        <f t="shared" si="1"/>
        <v>33</v>
      </c>
      <c r="F17" s="231">
        <v>1</v>
      </c>
      <c r="G17" s="10">
        <f t="shared" si="0"/>
        <v>34</v>
      </c>
    </row>
    <row r="18" spans="1:7" s="7" customFormat="1" ht="12.75" customHeight="1">
      <c r="A18" s="348" t="s">
        <v>192</v>
      </c>
      <c r="B18" s="231">
        <v>19</v>
      </c>
      <c r="C18" s="231"/>
      <c r="D18" s="231"/>
      <c r="E18" s="10">
        <f t="shared" si="1"/>
        <v>19</v>
      </c>
      <c r="F18" s="231">
        <v>0</v>
      </c>
      <c r="G18" s="10">
        <f t="shared" si="0"/>
        <v>19</v>
      </c>
    </row>
    <row r="19" spans="1:7" s="7" customFormat="1" ht="12.75" customHeight="1">
      <c r="A19" s="348" t="s">
        <v>193</v>
      </c>
      <c r="B19" s="231"/>
      <c r="C19" s="231"/>
      <c r="D19" s="231"/>
      <c r="E19" s="10">
        <f t="shared" si="1"/>
        <v>0</v>
      </c>
      <c r="F19" s="231"/>
      <c r="G19" s="10">
        <f t="shared" si="0"/>
        <v>0</v>
      </c>
    </row>
    <row r="20" spans="1:7" s="7" customFormat="1" ht="12.75" hidden="1" customHeight="1">
      <c r="A20" s="11"/>
      <c r="B20" s="9"/>
      <c r="C20" s="9"/>
      <c r="D20" s="9"/>
      <c r="E20" s="10">
        <f t="shared" si="1"/>
        <v>0</v>
      </c>
      <c r="F20" s="9"/>
      <c r="G20" s="10">
        <f t="shared" si="0"/>
        <v>0</v>
      </c>
    </row>
    <row r="21" spans="1:7" s="7" customFormat="1" ht="12.75" hidden="1" customHeight="1">
      <c r="A21" s="11"/>
      <c r="B21" s="9"/>
      <c r="C21" s="9"/>
      <c r="D21" s="9"/>
      <c r="E21" s="10">
        <f t="shared" si="1"/>
        <v>0</v>
      </c>
      <c r="F21" s="9"/>
      <c r="G21" s="10">
        <f t="shared" si="0"/>
        <v>0</v>
      </c>
    </row>
    <row r="22" spans="1:7" s="7" customFormat="1" ht="12.75" hidden="1" customHeight="1">
      <c r="A22" s="11"/>
      <c r="B22" s="9"/>
      <c r="C22" s="9"/>
      <c r="D22" s="9"/>
      <c r="E22" s="10">
        <f t="shared" si="1"/>
        <v>0</v>
      </c>
      <c r="F22" s="9"/>
      <c r="G22" s="10">
        <f t="shared" si="0"/>
        <v>0</v>
      </c>
    </row>
    <row r="23" spans="1:7" s="7" customFormat="1" ht="12.75" hidden="1" customHeight="1">
      <c r="A23" s="11"/>
      <c r="B23" s="9"/>
      <c r="C23" s="9"/>
      <c r="D23" s="9"/>
      <c r="E23" s="10">
        <f t="shared" si="1"/>
        <v>0</v>
      </c>
      <c r="F23" s="9"/>
      <c r="G23" s="10">
        <f t="shared" si="0"/>
        <v>0</v>
      </c>
    </row>
    <row r="24" spans="1:7" s="7" customFormat="1" ht="12.75" hidden="1" customHeight="1">
      <c r="A24" s="11"/>
      <c r="B24" s="9"/>
      <c r="C24" s="9"/>
      <c r="D24" s="9"/>
      <c r="E24" s="10">
        <f t="shared" si="1"/>
        <v>0</v>
      </c>
      <c r="F24" s="9"/>
      <c r="G24" s="10">
        <f t="shared" si="0"/>
        <v>0</v>
      </c>
    </row>
    <row r="25" spans="1:7" s="7" customFormat="1" ht="12.75" hidden="1" customHeight="1">
      <c r="A25" s="11"/>
      <c r="B25" s="9"/>
      <c r="C25" s="9"/>
      <c r="D25" s="9"/>
      <c r="E25" s="10">
        <f t="shared" si="1"/>
        <v>0</v>
      </c>
      <c r="F25" s="9"/>
      <c r="G25" s="10">
        <f t="shared" si="0"/>
        <v>0</v>
      </c>
    </row>
    <row r="26" spans="1:7" s="7" customFormat="1" ht="12.75" hidden="1" customHeight="1">
      <c r="A26" s="11"/>
      <c r="B26" s="9"/>
      <c r="C26" s="9"/>
      <c r="D26" s="9"/>
      <c r="E26" s="10">
        <f t="shared" si="1"/>
        <v>0</v>
      </c>
      <c r="F26" s="9"/>
      <c r="G26" s="10">
        <f t="shared" si="0"/>
        <v>0</v>
      </c>
    </row>
    <row r="27" spans="1:7" s="7" customFormat="1" ht="12.75" hidden="1" customHeight="1">
      <c r="A27" s="11"/>
      <c r="B27" s="9"/>
      <c r="C27" s="9"/>
      <c r="D27" s="9"/>
      <c r="E27" s="10">
        <f t="shared" si="1"/>
        <v>0</v>
      </c>
      <c r="F27" s="9"/>
      <c r="G27" s="10">
        <f t="shared" si="0"/>
        <v>0</v>
      </c>
    </row>
    <row r="28" spans="1:7" s="7" customFormat="1" ht="12.75" hidden="1" customHeight="1">
      <c r="A28" s="11"/>
      <c r="B28" s="9"/>
      <c r="C28" s="9"/>
      <c r="D28" s="9"/>
      <c r="E28" s="10">
        <f t="shared" si="1"/>
        <v>0</v>
      </c>
      <c r="F28" s="9"/>
      <c r="G28" s="10">
        <f t="shared" si="0"/>
        <v>0</v>
      </c>
    </row>
    <row r="29" spans="1:7" s="7" customFormat="1" ht="12.75" hidden="1" customHeight="1">
      <c r="A29" s="11"/>
      <c r="B29" s="9"/>
      <c r="C29" s="9"/>
      <c r="D29" s="9"/>
      <c r="E29" s="10">
        <f t="shared" si="1"/>
        <v>0</v>
      </c>
      <c r="F29" s="9"/>
      <c r="G29" s="10">
        <f t="shared" si="0"/>
        <v>0</v>
      </c>
    </row>
    <row r="30" spans="1:7" s="7" customFormat="1" ht="12.75" hidden="1" customHeight="1">
      <c r="A30" s="11"/>
      <c r="B30" s="9"/>
      <c r="C30" s="9"/>
      <c r="D30" s="9"/>
      <c r="E30" s="10">
        <f t="shared" si="1"/>
        <v>0</v>
      </c>
      <c r="F30" s="9"/>
      <c r="G30" s="10">
        <f t="shared" si="0"/>
        <v>0</v>
      </c>
    </row>
    <row r="31" spans="1:7" s="7" customFormat="1" ht="12.75" hidden="1" customHeight="1">
      <c r="A31" s="11"/>
      <c r="B31" s="9"/>
      <c r="C31" s="9"/>
      <c r="D31" s="9"/>
      <c r="E31" s="10">
        <f t="shared" si="1"/>
        <v>0</v>
      </c>
      <c r="F31" s="9"/>
      <c r="G31" s="10">
        <f t="shared" si="0"/>
        <v>0</v>
      </c>
    </row>
    <row r="32" spans="1:7" s="7" customFormat="1" ht="12.75" hidden="1" customHeight="1">
      <c r="A32" s="11"/>
      <c r="B32" s="9"/>
      <c r="C32" s="9"/>
      <c r="D32" s="9"/>
      <c r="E32" s="10">
        <f t="shared" si="1"/>
        <v>0</v>
      </c>
      <c r="F32" s="9"/>
      <c r="G32" s="10">
        <f t="shared" si="0"/>
        <v>0</v>
      </c>
    </row>
    <row r="33" spans="1:7" s="7" customFormat="1" ht="12.75" hidden="1" customHeight="1">
      <c r="A33" s="11"/>
      <c r="B33" s="9"/>
      <c r="C33" s="9"/>
      <c r="D33" s="9"/>
      <c r="E33" s="10">
        <f t="shared" si="1"/>
        <v>0</v>
      </c>
      <c r="F33" s="9"/>
      <c r="G33" s="10">
        <f t="shared" si="0"/>
        <v>0</v>
      </c>
    </row>
    <row r="34" spans="1:7" s="7" customFormat="1" ht="12.75" hidden="1" customHeight="1">
      <c r="A34" s="11"/>
      <c r="B34" s="9"/>
      <c r="C34" s="9"/>
      <c r="D34" s="9"/>
      <c r="E34" s="10">
        <f t="shared" si="1"/>
        <v>0</v>
      </c>
      <c r="F34" s="9"/>
      <c r="G34" s="10">
        <f t="shared" si="0"/>
        <v>0</v>
      </c>
    </row>
    <row r="35" spans="1:7" s="7" customFormat="1" ht="12.75" hidden="1" customHeight="1">
      <c r="A35" s="11"/>
      <c r="B35" s="9"/>
      <c r="C35" s="9"/>
      <c r="D35" s="9"/>
      <c r="E35" s="10">
        <f t="shared" si="1"/>
        <v>0</v>
      </c>
      <c r="F35" s="9"/>
      <c r="G35" s="10">
        <f t="shared" si="0"/>
        <v>0</v>
      </c>
    </row>
    <row r="36" spans="1:7" s="7" customFormat="1" ht="12.75" hidden="1" customHeight="1">
      <c r="A36" s="11"/>
      <c r="B36" s="9"/>
      <c r="C36" s="9"/>
      <c r="D36" s="9"/>
      <c r="E36" s="10">
        <f t="shared" si="1"/>
        <v>0</v>
      </c>
      <c r="F36" s="9"/>
      <c r="G36" s="10">
        <f t="shared" si="0"/>
        <v>0</v>
      </c>
    </row>
    <row r="37" spans="1:7" s="7" customFormat="1" ht="12.75" hidden="1" customHeight="1">
      <c r="A37" s="11"/>
      <c r="B37" s="9"/>
      <c r="C37" s="9"/>
      <c r="D37" s="9"/>
      <c r="E37" s="10">
        <f t="shared" si="1"/>
        <v>0</v>
      </c>
      <c r="F37" s="9"/>
      <c r="G37" s="10">
        <f t="shared" si="0"/>
        <v>0</v>
      </c>
    </row>
    <row r="38" spans="1:7" s="7" customFormat="1" ht="12.75" hidden="1" customHeight="1">
      <c r="A38" s="11"/>
      <c r="B38" s="9"/>
      <c r="C38" s="9"/>
      <c r="D38" s="9"/>
      <c r="E38" s="10">
        <f t="shared" si="1"/>
        <v>0</v>
      </c>
      <c r="F38" s="9"/>
      <c r="G38" s="10">
        <f t="shared" si="0"/>
        <v>0</v>
      </c>
    </row>
    <row r="39" spans="1:7" s="7" customFormat="1">
      <c r="A39" s="119" t="s">
        <v>10</v>
      </c>
      <c r="B39" s="132">
        <f>SUM(B10:B19)</f>
        <v>224</v>
      </c>
      <c r="C39" s="132">
        <f>SUM(C10:C19)</f>
        <v>0</v>
      </c>
      <c r="D39" s="132">
        <f t="shared" ref="D39:G39" si="2">SUM(D10:D19)</f>
        <v>0</v>
      </c>
      <c r="E39" s="132">
        <f t="shared" si="2"/>
        <v>224</v>
      </c>
      <c r="F39" s="132">
        <f t="shared" si="2"/>
        <v>8</v>
      </c>
      <c r="G39" s="132">
        <f t="shared" si="2"/>
        <v>232</v>
      </c>
    </row>
    <row r="40" spans="1:7" s="232" customFormat="1">
      <c r="A40" s="230" t="s">
        <v>204</v>
      </c>
      <c r="B40" s="229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9"/>
  <sheetViews>
    <sheetView showGridLines="0" workbookViewId="0">
      <selection activeCell="F47" sqref="F47"/>
    </sheetView>
  </sheetViews>
  <sheetFormatPr defaultColWidth="9.140625" defaultRowHeight="12.75"/>
  <cols>
    <col min="1" max="1" width="54.85546875" style="1" customWidth="1"/>
    <col min="2" max="2" width="11.5703125" style="2" customWidth="1"/>
    <col min="3" max="3" width="13.42578125" style="2" customWidth="1"/>
    <col min="4" max="4" width="9.140625" style="1"/>
    <col min="5" max="16384" width="9.140625" style="2"/>
  </cols>
  <sheetData>
    <row r="1" spans="1:4" ht="12.75" customHeight="1">
      <c r="A1" s="354" t="s">
        <v>109</v>
      </c>
      <c r="B1" s="354"/>
      <c r="C1" s="354"/>
    </row>
    <row r="2" spans="1:4" ht="12.75" customHeight="1">
      <c r="A2" s="354" t="s">
        <v>64</v>
      </c>
      <c r="B2" s="354"/>
      <c r="C2" s="354"/>
    </row>
    <row r="3" spans="1:4" ht="12.75" customHeight="1">
      <c r="A3" s="5"/>
      <c r="B3" s="5"/>
    </row>
    <row r="4" spans="1:4" ht="12.75" customHeight="1">
      <c r="A4" s="452" t="s">
        <v>145</v>
      </c>
      <c r="B4" s="452"/>
    </row>
    <row r="5" spans="1:4" ht="12.75" customHeight="1">
      <c r="A5" s="222" t="s">
        <v>65</v>
      </c>
      <c r="B5" s="218"/>
    </row>
    <row r="6" spans="1:4" s="1" customFormat="1" ht="12.75" customHeight="1">
      <c r="C6" s="107">
        <v>1</v>
      </c>
    </row>
    <row r="7" spans="1:4" s="23" customFormat="1" ht="12.75" customHeight="1">
      <c r="A7" s="390" t="s">
        <v>101</v>
      </c>
      <c r="B7" s="384" t="s">
        <v>110</v>
      </c>
      <c r="C7" s="384"/>
      <c r="D7" s="108"/>
    </row>
    <row r="8" spans="1:4" s="23" customFormat="1" ht="41.25" customHeight="1">
      <c r="A8" s="390"/>
      <c r="B8" s="384" t="s">
        <v>111</v>
      </c>
      <c r="C8" s="384" t="s">
        <v>112</v>
      </c>
      <c r="D8" s="108"/>
    </row>
    <row r="9" spans="1:4" s="23" customFormat="1">
      <c r="A9" s="390"/>
      <c r="B9" s="384"/>
      <c r="C9" s="384"/>
      <c r="D9" s="108"/>
    </row>
    <row r="10" spans="1:4" ht="12.75" customHeight="1">
      <c r="A10" s="348" t="s">
        <v>184</v>
      </c>
      <c r="B10" s="307">
        <v>11686.76</v>
      </c>
      <c r="C10" s="307">
        <v>7596.39</v>
      </c>
    </row>
    <row r="11" spans="1:4" ht="12.75" customHeight="1">
      <c r="A11" s="348" t="s">
        <v>185</v>
      </c>
      <c r="B11" s="307">
        <v>10352.52</v>
      </c>
      <c r="C11" s="307">
        <v>6729.14</v>
      </c>
    </row>
    <row r="12" spans="1:4" ht="12.75" customHeight="1">
      <c r="A12" s="348" t="s">
        <v>186</v>
      </c>
      <c r="B12" s="307">
        <v>9106.74</v>
      </c>
      <c r="C12" s="307">
        <v>5919.38</v>
      </c>
    </row>
    <row r="13" spans="1:4" ht="12.75" customHeight="1">
      <c r="A13" s="348" t="s">
        <v>187</v>
      </c>
      <c r="B13" s="307">
        <v>7945.86</v>
      </c>
      <c r="C13" s="307">
        <v>5164.8100000000004</v>
      </c>
    </row>
    <row r="14" spans="1:4" ht="12.75" customHeight="1">
      <c r="A14" s="348" t="s">
        <v>188</v>
      </c>
      <c r="B14" s="307">
        <v>3072.36</v>
      </c>
      <c r="C14" s="307">
        <v>3072.36</v>
      </c>
    </row>
    <row r="15" spans="1:4" ht="12.75" customHeight="1">
      <c r="A15" s="348" t="s">
        <v>189</v>
      </c>
      <c r="B15" s="307">
        <v>2232.038</v>
      </c>
      <c r="C15" s="307">
        <v>2232.038</v>
      </c>
    </row>
    <row r="16" spans="1:4" ht="12.75" customHeight="1">
      <c r="A16" s="348" t="s">
        <v>190</v>
      </c>
      <c r="B16" s="307">
        <v>1939.89</v>
      </c>
      <c r="C16" s="307">
        <v>1939.89</v>
      </c>
    </row>
    <row r="17" spans="1:3" ht="12.75" customHeight="1">
      <c r="A17" s="348" t="s">
        <v>191</v>
      </c>
      <c r="B17" s="307">
        <v>1379.07</v>
      </c>
      <c r="C17" s="307">
        <v>1379.07</v>
      </c>
    </row>
    <row r="18" spans="1:3" ht="12.75" customHeight="1">
      <c r="A18" s="348" t="s">
        <v>192</v>
      </c>
      <c r="B18" s="307">
        <v>1185.05</v>
      </c>
      <c r="C18" s="307">
        <v>1185.05</v>
      </c>
    </row>
    <row r="19" spans="1:3" ht="12.75" customHeight="1">
      <c r="A19" s="348" t="s">
        <v>193</v>
      </c>
      <c r="B19" s="307">
        <v>1019.17</v>
      </c>
      <c r="C19" s="307">
        <v>1019.17</v>
      </c>
    </row>
    <row r="20" spans="1:3" ht="12.75" hidden="1" customHeight="1">
      <c r="A20" s="81"/>
      <c r="B20" s="182"/>
      <c r="C20" s="182"/>
    </row>
    <row r="21" spans="1:3" ht="12.75" hidden="1" customHeight="1">
      <c r="A21" s="81"/>
      <c r="B21" s="182"/>
      <c r="C21" s="182"/>
    </row>
    <row r="22" spans="1:3" ht="12.75" hidden="1" customHeight="1">
      <c r="A22" s="81"/>
      <c r="B22" s="182"/>
      <c r="C22" s="182"/>
    </row>
    <row r="23" spans="1:3" ht="12.75" hidden="1" customHeight="1">
      <c r="A23" s="81"/>
      <c r="B23" s="182"/>
      <c r="C23" s="182"/>
    </row>
    <row r="24" spans="1:3" ht="12.75" hidden="1" customHeight="1">
      <c r="A24" s="81"/>
      <c r="B24" s="182"/>
      <c r="C24" s="182"/>
    </row>
    <row r="25" spans="1:3" ht="12.75" hidden="1" customHeight="1">
      <c r="A25" s="81"/>
      <c r="B25" s="182"/>
      <c r="C25" s="182"/>
    </row>
    <row r="26" spans="1:3" ht="12.75" hidden="1" customHeight="1">
      <c r="A26" s="81"/>
      <c r="B26" s="182"/>
      <c r="C26" s="182"/>
    </row>
    <row r="27" spans="1:3" ht="12.75" hidden="1" customHeight="1">
      <c r="A27" s="81"/>
      <c r="B27" s="182"/>
      <c r="C27" s="182"/>
    </row>
    <row r="28" spans="1:3" ht="12.75" hidden="1" customHeight="1">
      <c r="A28" s="81"/>
      <c r="B28" s="182"/>
      <c r="C28" s="182"/>
    </row>
    <row r="29" spans="1:3" ht="12.75" hidden="1" customHeight="1">
      <c r="A29" s="81"/>
      <c r="B29" s="182"/>
      <c r="C29" s="182"/>
    </row>
    <row r="30" spans="1:3" ht="12.75" hidden="1" customHeight="1">
      <c r="A30" s="81"/>
      <c r="B30" s="182"/>
      <c r="C30" s="182"/>
    </row>
    <row r="31" spans="1:3" ht="12.75" hidden="1" customHeight="1">
      <c r="A31" s="81"/>
      <c r="B31" s="182"/>
      <c r="C31" s="182"/>
    </row>
    <row r="32" spans="1:3" ht="12.75" hidden="1" customHeight="1">
      <c r="A32" s="81"/>
      <c r="B32" s="182"/>
      <c r="C32" s="182"/>
    </row>
    <row r="33" spans="1:7" ht="12.75" hidden="1" customHeight="1">
      <c r="A33" s="81"/>
      <c r="B33" s="182"/>
      <c r="C33" s="182"/>
    </row>
    <row r="34" spans="1:7" ht="12.75" hidden="1" customHeight="1">
      <c r="A34" s="81"/>
      <c r="B34" s="182"/>
      <c r="C34" s="182"/>
    </row>
    <row r="35" spans="1:7" ht="12.75" hidden="1" customHeight="1">
      <c r="A35" s="81"/>
      <c r="B35" s="182"/>
      <c r="C35" s="182"/>
    </row>
    <row r="36" spans="1:7">
      <c r="A36" s="227"/>
      <c r="B36" s="183"/>
      <c r="C36" s="183"/>
    </row>
    <row r="37" spans="1:7">
      <c r="A37" s="14" t="s">
        <v>19</v>
      </c>
    </row>
    <row r="38" spans="1:7" s="83" customFormat="1">
      <c r="A38" s="85" t="s">
        <v>70</v>
      </c>
      <c r="B38" s="85"/>
      <c r="C38" s="85"/>
      <c r="D38" s="85"/>
      <c r="E38" s="85"/>
      <c r="F38" s="85"/>
      <c r="G38" s="85"/>
    </row>
    <row r="39" spans="1:7" s="83" customFormat="1">
      <c r="A39" s="86" t="s">
        <v>149</v>
      </c>
      <c r="B39" s="86"/>
      <c r="C39" s="86"/>
      <c r="D39" s="86"/>
      <c r="E39" s="86"/>
      <c r="F39" s="86"/>
      <c r="G39" s="86"/>
    </row>
  </sheetData>
  <sheetProtection password="C3CC" sheet="1" objects="1" scenarios="1"/>
  <mergeCells count="7">
    <mergeCell ref="A1:C1"/>
    <mergeCell ref="A2:C2"/>
    <mergeCell ref="A4:B4"/>
    <mergeCell ref="A7:A9"/>
    <mergeCell ref="B7:C7"/>
    <mergeCell ref="B8:B9"/>
    <mergeCell ref="C8:C9"/>
  </mergeCells>
  <phoneticPr fontId="0" type="noConversion"/>
  <pageMargins left="0.78749999999999998" right="0.59027777777777779" top="0.59027777777777779" bottom="0.59027777777777779" header="0.51180555555555551" footer="0.51180555555555551"/>
  <pageSetup paperSize="9" scale="9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workbookViewId="0">
      <selection activeCell="B24" sqref="B24"/>
    </sheetView>
  </sheetViews>
  <sheetFormatPr defaultColWidth="9.140625" defaultRowHeight="12.75"/>
  <cols>
    <col min="1" max="1" width="86.28515625" style="1" customWidth="1"/>
    <col min="2" max="2" width="25.7109375" style="2" customWidth="1"/>
    <col min="3" max="3" width="9.140625" style="1"/>
    <col min="4" max="16384" width="9.140625" style="2"/>
  </cols>
  <sheetData>
    <row r="1" spans="1:2" ht="12.75" customHeight="1">
      <c r="A1" s="354" t="s">
        <v>113</v>
      </c>
      <c r="B1" s="354"/>
    </row>
    <row r="2" spans="1:2">
      <c r="A2" s="354" t="s">
        <v>1</v>
      </c>
      <c r="B2" s="354"/>
    </row>
    <row r="3" spans="1:2">
      <c r="A3" s="109"/>
      <c r="B3" s="110"/>
    </row>
    <row r="4" spans="1:2" ht="12.75" customHeight="1">
      <c r="A4" s="453" t="s">
        <v>145</v>
      </c>
      <c r="B4" s="453"/>
    </row>
    <row r="5" spans="1:2">
      <c r="A5" s="222"/>
      <c r="B5" s="79" t="s">
        <v>3</v>
      </c>
    </row>
    <row r="6" spans="1:2">
      <c r="A6" s="220" t="s">
        <v>114</v>
      </c>
      <c r="B6" s="221" t="s">
        <v>102</v>
      </c>
    </row>
    <row r="7" spans="1:2" ht="33.6" customHeight="1">
      <c r="A7" s="126" t="s">
        <v>195</v>
      </c>
      <c r="B7" s="235"/>
    </row>
    <row r="8" spans="1:2" ht="34.15" customHeight="1">
      <c r="A8" s="127" t="s">
        <v>115</v>
      </c>
      <c r="B8" s="235"/>
    </row>
    <row r="9" spans="1:2">
      <c r="A9" s="227" t="s">
        <v>116</v>
      </c>
      <c r="B9" s="128">
        <f>SUM(B7:B8)</f>
        <v>0</v>
      </c>
    </row>
    <row r="10" spans="1:2">
      <c r="A10" s="14" t="s">
        <v>117</v>
      </c>
    </row>
  </sheetData>
  <sheetProtection password="C3CC" sheet="1" objects="1" scenarios="1"/>
  <mergeCells count="3">
    <mergeCell ref="A1:B1"/>
    <mergeCell ref="A2:B2"/>
    <mergeCell ref="A4:B4"/>
  </mergeCells>
  <phoneticPr fontId="0" type="noConversion"/>
  <pageMargins left="0.78749999999999998" right="0.59027777777777779" top="0.59027777777777779" bottom="0.59027777777777779" header="0.51180555555555551" footer="0.51180555555555551"/>
  <pageSetup paperSize="9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ANEXO I - TAB 1</vt:lpstr>
      <vt:lpstr>ANEXO I - TAB 2</vt:lpstr>
      <vt:lpstr>ANEXO I - TAB 3</vt:lpstr>
      <vt:lpstr>ANEXO II - TAB 1</vt:lpstr>
      <vt:lpstr>ANEXO II - TAB 2</vt:lpstr>
      <vt:lpstr>ANEXO II - TAB 3</vt:lpstr>
      <vt:lpstr>ANEXO III - TAB 1</vt:lpstr>
      <vt:lpstr>ANEXO IV - TAB 1</vt:lpstr>
      <vt:lpstr>ANEXO V - TAB 1</vt:lpstr>
      <vt:lpstr>ANEXO VI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2018-01-12T16:43:08Z</dcterms:modified>
</cp:coreProperties>
</file>