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1080" windowWidth="20730" windowHeight="11040" tabRatio="722" activeTab="6"/>
  </bookViews>
  <sheets>
    <sheet name="ANEXO I - TAB 1" sheetId="1" r:id="rId1"/>
    <sheet name="ANEXO I - TAB 2" sheetId="2" r:id="rId2"/>
    <sheet name="ANEXO I - TAB 3" sheetId="3" state="hidden" r:id="rId3"/>
    <sheet name="ANEXO II - TAB 1" sheetId="4" r:id="rId4"/>
    <sheet name="ANEXO II - TAB 2" sheetId="5" r:id="rId5"/>
    <sheet name="ANEXO II - TAB 3" sheetId="6" state="hidden" r:id="rId6"/>
    <sheet name="ANEXO III - TAB 1" sheetId="7" r:id="rId7"/>
    <sheet name="ANEXO IV - TAB 1" sheetId="8" r:id="rId8"/>
    <sheet name="ANEXO V - TAB 1" sheetId="9" r:id="rId9"/>
    <sheet name="ANEXO VI - TAB 1" sheetId="10" r:id="rId10"/>
    <sheet name="ANEXO VI - TAB 2" sheetId="11" state="hidden" r:id="rId11"/>
  </sheets>
  <definedNames>
    <definedName name="_xlnm.Print_Titles" localSheetId="5">'ANEXO II - TAB 3'!$7:$9</definedName>
  </definedNames>
  <calcPr calcId="145621"/>
</workbook>
</file>

<file path=xl/calcChain.xml><?xml version="1.0" encoding="utf-8"?>
<calcChain xmlns="http://schemas.openxmlformats.org/spreadsheetml/2006/main">
  <c r="W14" i="4" l="1"/>
  <c r="W15" i="4"/>
  <c r="W16" i="4"/>
  <c r="W17" i="4"/>
  <c r="W18" i="4"/>
  <c r="W19" i="4"/>
  <c r="W20" i="4"/>
  <c r="W21" i="4"/>
  <c r="W22" i="4"/>
  <c r="W23" i="4"/>
  <c r="W24" i="4"/>
  <c r="W25" i="4"/>
  <c r="W26" i="4"/>
  <c r="W27" i="4"/>
  <c r="W28" i="4"/>
  <c r="W29" i="4"/>
  <c r="W30" i="4"/>
  <c r="W31" i="4"/>
  <c r="W32" i="4"/>
  <c r="W33" i="4"/>
  <c r="W34" i="4"/>
  <c r="W35" i="4"/>
  <c r="W36" i="4"/>
  <c r="W37" i="4"/>
  <c r="W38" i="4"/>
  <c r="W39" i="4"/>
  <c r="W40" i="4"/>
  <c r="W41" i="4"/>
  <c r="W42" i="4"/>
  <c r="W43" i="4"/>
  <c r="W44" i="4"/>
  <c r="W45" i="4"/>
  <c r="W46" i="4"/>
  <c r="W47" i="4"/>
  <c r="W48" i="4"/>
  <c r="W49" i="4"/>
  <c r="W50" i="4"/>
  <c r="W51" i="4"/>
  <c r="V14" i="4"/>
  <c r="V15" i="4"/>
  <c r="V16" i="4"/>
  <c r="V17" i="4"/>
  <c r="V18" i="4"/>
  <c r="V19" i="4"/>
  <c r="V20" i="4"/>
  <c r="V21" i="4"/>
  <c r="V22" i="4"/>
  <c r="V23" i="4"/>
  <c r="V24" i="4"/>
  <c r="V25" i="4"/>
  <c r="V26" i="4"/>
  <c r="V27" i="4"/>
  <c r="V28" i="4"/>
  <c r="V29" i="4"/>
  <c r="V30" i="4"/>
  <c r="V31" i="4"/>
  <c r="V32" i="4"/>
  <c r="V33" i="4"/>
  <c r="V34" i="4"/>
  <c r="V35" i="4"/>
  <c r="V36" i="4"/>
  <c r="V37" i="4"/>
  <c r="V38" i="4"/>
  <c r="V39" i="4"/>
  <c r="V40" i="4"/>
  <c r="V41" i="4"/>
  <c r="V42" i="4"/>
  <c r="V43" i="4"/>
  <c r="V44" i="4"/>
  <c r="V45" i="4"/>
  <c r="V46" i="4"/>
  <c r="V47" i="4"/>
  <c r="V48" i="4"/>
  <c r="V49" i="4"/>
  <c r="V50" i="4"/>
  <c r="V51" i="4"/>
  <c r="U14" i="4"/>
  <c r="U15" i="4"/>
  <c r="U16" i="4"/>
  <c r="U17" i="4"/>
  <c r="U18" i="4"/>
  <c r="U19" i="4"/>
  <c r="U20" i="4"/>
  <c r="U21" i="4"/>
  <c r="U22" i="4"/>
  <c r="U23" i="4"/>
  <c r="U24" i="4"/>
  <c r="U25" i="4"/>
  <c r="U26" i="4"/>
  <c r="U27" i="4"/>
  <c r="U28" i="4"/>
  <c r="U29" i="4"/>
  <c r="U30" i="4"/>
  <c r="U31" i="4"/>
  <c r="U32" i="4"/>
  <c r="U33" i="4"/>
  <c r="U34" i="4"/>
  <c r="U35" i="4"/>
  <c r="U36" i="4"/>
  <c r="U37" i="4"/>
  <c r="U38" i="4"/>
  <c r="U39" i="4"/>
  <c r="U40" i="4"/>
  <c r="U41" i="4"/>
  <c r="U42" i="4"/>
  <c r="U43" i="4"/>
  <c r="U44" i="4"/>
  <c r="U45" i="4"/>
  <c r="U46" i="4"/>
  <c r="U47" i="4"/>
  <c r="U48" i="4"/>
  <c r="U49" i="4"/>
  <c r="U50" i="4"/>
  <c r="U51" i="4"/>
  <c r="T14" i="4"/>
  <c r="T15" i="4"/>
  <c r="T16" i="4"/>
  <c r="T17" i="4"/>
  <c r="T18" i="4"/>
  <c r="T19" i="4"/>
  <c r="T20" i="4"/>
  <c r="T21" i="4"/>
  <c r="T22" i="4"/>
  <c r="T23" i="4"/>
  <c r="T24" i="4"/>
  <c r="T25" i="4"/>
  <c r="T26" i="4"/>
  <c r="T27" i="4"/>
  <c r="T28" i="4"/>
  <c r="T29" i="4"/>
  <c r="T30" i="4"/>
  <c r="T31" i="4"/>
  <c r="T32" i="4"/>
  <c r="T33" i="4"/>
  <c r="T34" i="4"/>
  <c r="T35" i="4"/>
  <c r="T36" i="4"/>
  <c r="T37" i="4"/>
  <c r="T38" i="4"/>
  <c r="T39" i="4"/>
  <c r="T40" i="4"/>
  <c r="T41" i="4"/>
  <c r="T42" i="4"/>
  <c r="T43" i="4"/>
  <c r="T44" i="4"/>
  <c r="T45" i="4"/>
  <c r="T46" i="4"/>
  <c r="T47" i="4"/>
  <c r="T48" i="4"/>
  <c r="T49" i="4"/>
  <c r="T50" i="4"/>
  <c r="T51" i="4"/>
  <c r="R14" i="4"/>
  <c r="R15" i="4"/>
  <c r="R16" i="4"/>
  <c r="R17" i="4"/>
  <c r="R18" i="4"/>
  <c r="R19" i="4"/>
  <c r="R20" i="4"/>
  <c r="R21" i="4"/>
  <c r="R22" i="4"/>
  <c r="R23" i="4"/>
  <c r="R24" i="4"/>
  <c r="R25" i="4"/>
  <c r="R26" i="4"/>
  <c r="R27" i="4"/>
  <c r="R28" i="4"/>
  <c r="R29" i="4"/>
  <c r="R30" i="4"/>
  <c r="R31" i="4"/>
  <c r="R32" i="4"/>
  <c r="R33" i="4"/>
  <c r="R34" i="4"/>
  <c r="R35" i="4"/>
  <c r="R36" i="4"/>
  <c r="R37" i="4"/>
  <c r="R38" i="4"/>
  <c r="R39" i="4"/>
  <c r="R40" i="4"/>
  <c r="R41" i="4"/>
  <c r="R42" i="4"/>
  <c r="R43" i="4"/>
  <c r="R44" i="4"/>
  <c r="R45" i="4"/>
  <c r="R46" i="4"/>
  <c r="R47" i="4"/>
  <c r="R48" i="4"/>
  <c r="R49" i="4"/>
  <c r="R50" i="4"/>
  <c r="R51" i="4"/>
  <c r="Q14" i="4"/>
  <c r="Q15" i="4"/>
  <c r="Q16" i="4"/>
  <c r="Q17" i="4"/>
  <c r="Q18" i="4"/>
  <c r="Q19" i="4"/>
  <c r="Q20" i="4"/>
  <c r="Q21" i="4"/>
  <c r="Q22" i="4"/>
  <c r="Q23" i="4"/>
  <c r="Q24" i="4"/>
  <c r="Q25" i="4"/>
  <c r="Q26" i="4"/>
  <c r="Q27" i="4"/>
  <c r="Q28" i="4"/>
  <c r="Q29" i="4"/>
  <c r="Q30" i="4"/>
  <c r="Q31" i="4"/>
  <c r="Q32" i="4"/>
  <c r="Q33" i="4"/>
  <c r="Q34" i="4"/>
  <c r="Q35" i="4"/>
  <c r="Q36" i="4"/>
  <c r="Q37" i="4"/>
  <c r="Q38" i="4"/>
  <c r="P14" i="4"/>
  <c r="P15" i="4"/>
  <c r="P16" i="4"/>
  <c r="P17" i="4"/>
  <c r="P18" i="4"/>
  <c r="P19" i="4"/>
  <c r="P20" i="4"/>
  <c r="P21" i="4"/>
  <c r="P22" i="4"/>
  <c r="P23" i="4"/>
  <c r="P24" i="4"/>
  <c r="P25" i="4"/>
  <c r="O14" i="4"/>
  <c r="O15" i="4"/>
  <c r="O16" i="4"/>
  <c r="O17" i="4"/>
  <c r="O18" i="4"/>
  <c r="O19" i="4"/>
  <c r="O20" i="4"/>
  <c r="O21" i="4"/>
  <c r="O22" i="4"/>
  <c r="O23" i="4"/>
  <c r="O24" i="4"/>
  <c r="O25" i="4"/>
  <c r="O26" i="4"/>
  <c r="O27" i="4"/>
  <c r="O28" i="4"/>
  <c r="O29" i="4"/>
  <c r="O30" i="4"/>
  <c r="O31" i="4"/>
  <c r="O32" i="4"/>
  <c r="O33" i="4"/>
  <c r="O34" i="4"/>
  <c r="O35" i="4"/>
  <c r="O36" i="4"/>
  <c r="O37" i="4"/>
  <c r="O38" i="4"/>
  <c r="O39" i="4"/>
  <c r="O40" i="4"/>
  <c r="O41" i="4"/>
  <c r="O42" i="4"/>
  <c r="O43" i="4"/>
  <c r="O44" i="4"/>
  <c r="O45" i="4"/>
  <c r="O46" i="4"/>
  <c r="O47" i="4"/>
  <c r="O48" i="4"/>
  <c r="O49" i="4"/>
  <c r="O50" i="4"/>
  <c r="O51" i="4"/>
  <c r="N14" i="4"/>
  <c r="N15" i="4"/>
  <c r="N16" i="4"/>
  <c r="N17" i="4"/>
  <c r="N18" i="4"/>
  <c r="N19" i="4"/>
  <c r="N20" i="4"/>
  <c r="N21" i="4"/>
  <c r="N22" i="4"/>
  <c r="N23" i="4"/>
  <c r="N24" i="4"/>
  <c r="N25" i="4"/>
  <c r="N26" i="4"/>
  <c r="N27" i="4"/>
  <c r="N28" i="4"/>
  <c r="N29" i="4"/>
  <c r="N30" i="4"/>
  <c r="N31" i="4"/>
  <c r="N32" i="4"/>
  <c r="N33" i="4"/>
  <c r="N34" i="4"/>
  <c r="N35" i="4"/>
  <c r="N36" i="4"/>
  <c r="N37" i="4"/>
  <c r="N38" i="4"/>
  <c r="N39" i="4"/>
  <c r="N40" i="4"/>
  <c r="N41" i="4"/>
  <c r="N42" i="4"/>
  <c r="N43" i="4"/>
  <c r="N44" i="4"/>
  <c r="N45" i="4"/>
  <c r="N46" i="4"/>
  <c r="N47" i="4"/>
  <c r="N48" i="4"/>
  <c r="N49" i="4"/>
  <c r="N50" i="4"/>
  <c r="N51" i="4"/>
  <c r="G14" i="4"/>
  <c r="G15" i="4"/>
  <c r="G16" i="4"/>
  <c r="G17" i="4"/>
  <c r="I17" i="4" s="1"/>
  <c r="G18" i="4"/>
  <c r="G19" i="4"/>
  <c r="G20" i="4"/>
  <c r="G21" i="4"/>
  <c r="I21" i="4" s="1"/>
  <c r="G22" i="4"/>
  <c r="G23" i="4"/>
  <c r="G24" i="4"/>
  <c r="G25" i="4"/>
  <c r="G26" i="4"/>
  <c r="G27" i="4"/>
  <c r="I27" i="4" s="1"/>
  <c r="G28" i="4"/>
  <c r="G29" i="4"/>
  <c r="I29" i="4" s="1"/>
  <c r="G30" i="4"/>
  <c r="G31" i="4"/>
  <c r="G32" i="4"/>
  <c r="G33" i="4"/>
  <c r="G34" i="4"/>
  <c r="G35" i="4"/>
  <c r="G36" i="4"/>
  <c r="I36" i="4" s="1"/>
  <c r="G37" i="4"/>
  <c r="I37" i="4" s="1"/>
  <c r="G38" i="4"/>
  <c r="G39" i="4"/>
  <c r="G40" i="4"/>
  <c r="G41" i="4"/>
  <c r="I41" i="4" s="1"/>
  <c r="G42" i="4"/>
  <c r="G43" i="4"/>
  <c r="G44" i="4"/>
  <c r="I44" i="4" s="1"/>
  <c r="G45" i="4"/>
  <c r="I45" i="4" s="1"/>
  <c r="G46" i="4"/>
  <c r="G47" i="4"/>
  <c r="G48" i="4"/>
  <c r="I48" i="4" s="1"/>
  <c r="G49" i="4"/>
  <c r="I49" i="4" s="1"/>
  <c r="G50" i="4"/>
  <c r="G51" i="4"/>
  <c r="G13" i="4"/>
  <c r="I20" i="4"/>
  <c r="I43" i="4"/>
  <c r="I18" i="4"/>
  <c r="I34" i="4"/>
  <c r="I42" i="4"/>
  <c r="I24" i="4"/>
  <c r="I25" i="4"/>
  <c r="I26" i="4"/>
  <c r="I50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L40" i="4" s="1"/>
  <c r="F41" i="4"/>
  <c r="F42" i="4"/>
  <c r="F43" i="4"/>
  <c r="F44" i="4"/>
  <c r="F45" i="4"/>
  <c r="F46" i="4"/>
  <c r="F47" i="4"/>
  <c r="F48" i="4"/>
  <c r="L48" i="4" s="1"/>
  <c r="F49" i="4"/>
  <c r="F50" i="4"/>
  <c r="F51" i="4"/>
  <c r="F13" i="4"/>
  <c r="O13" i="4" s="1"/>
  <c r="U13" i="4"/>
  <c r="N13" i="4"/>
  <c r="M14" i="4"/>
  <c r="M15" i="4"/>
  <c r="M16" i="4"/>
  <c r="M17" i="4"/>
  <c r="M18" i="4"/>
  <c r="M19" i="4"/>
  <c r="M20" i="4"/>
  <c r="M21" i="4"/>
  <c r="M22" i="4"/>
  <c r="M23" i="4"/>
  <c r="M24" i="4"/>
  <c r="M25" i="4"/>
  <c r="M26" i="4"/>
  <c r="M27" i="4"/>
  <c r="M28" i="4"/>
  <c r="M29" i="4"/>
  <c r="M30" i="4"/>
  <c r="M31" i="4"/>
  <c r="M32" i="4"/>
  <c r="M33" i="4"/>
  <c r="M34" i="4"/>
  <c r="M35" i="4"/>
  <c r="M36" i="4"/>
  <c r="M37" i="4"/>
  <c r="M38" i="4"/>
  <c r="M39" i="4"/>
  <c r="M40" i="4"/>
  <c r="M41" i="4"/>
  <c r="M42" i="4"/>
  <c r="M43" i="4"/>
  <c r="M44" i="4"/>
  <c r="M45" i="4"/>
  <c r="M46" i="4"/>
  <c r="M47" i="4"/>
  <c r="M48" i="4"/>
  <c r="M49" i="4"/>
  <c r="M50" i="4"/>
  <c r="M51" i="4"/>
  <c r="L14" i="4"/>
  <c r="L15" i="4"/>
  <c r="L18" i="4"/>
  <c r="L19" i="4"/>
  <c r="L22" i="4"/>
  <c r="L23" i="4"/>
  <c r="L26" i="4"/>
  <c r="L27" i="4"/>
  <c r="L30" i="4"/>
  <c r="L31" i="4"/>
  <c r="L34" i="4"/>
  <c r="L35" i="4"/>
  <c r="L38" i="4"/>
  <c r="L39" i="4"/>
  <c r="L42" i="4"/>
  <c r="L43" i="4"/>
  <c r="L46" i="4"/>
  <c r="L47" i="4"/>
  <c r="L50" i="4"/>
  <c r="L51" i="4"/>
  <c r="K14" i="4"/>
  <c r="K15" i="4"/>
  <c r="K16" i="4"/>
  <c r="K17" i="4"/>
  <c r="K18" i="4"/>
  <c r="K22" i="4"/>
  <c r="K23" i="4"/>
  <c r="K24" i="4"/>
  <c r="K25" i="4"/>
  <c r="K26" i="4"/>
  <c r="K30" i="4"/>
  <c r="K31" i="4"/>
  <c r="K32" i="4"/>
  <c r="K33" i="4"/>
  <c r="K34" i="4"/>
  <c r="K38" i="4"/>
  <c r="K39" i="4"/>
  <c r="K40" i="4"/>
  <c r="K41" i="4"/>
  <c r="K42" i="4"/>
  <c r="K46" i="4"/>
  <c r="K47" i="4"/>
  <c r="K48" i="4"/>
  <c r="K49" i="4"/>
  <c r="K50" i="4"/>
  <c r="J14" i="4"/>
  <c r="J15" i="4"/>
  <c r="J18" i="4"/>
  <c r="J19" i="4"/>
  <c r="J22" i="4"/>
  <c r="J23" i="4"/>
  <c r="J26" i="4"/>
  <c r="J27" i="4"/>
  <c r="J30" i="4"/>
  <c r="J31" i="4"/>
  <c r="J34" i="4"/>
  <c r="J35" i="4"/>
  <c r="J38" i="4"/>
  <c r="J39" i="4"/>
  <c r="J42" i="4"/>
  <c r="J43" i="4"/>
  <c r="J46" i="4"/>
  <c r="J47" i="4"/>
  <c r="J50" i="4"/>
  <c r="J51" i="4"/>
  <c r="I16" i="4"/>
  <c r="I15" i="4"/>
  <c r="I19" i="4"/>
  <c r="I23" i="4"/>
  <c r="I31" i="4"/>
  <c r="I39" i="4"/>
  <c r="I40" i="4"/>
  <c r="I47" i="4"/>
  <c r="I14" i="4"/>
  <c r="I22" i="4"/>
  <c r="I30" i="4"/>
  <c r="I38" i="4"/>
  <c r="I46" i="4"/>
  <c r="J49" i="4" l="1"/>
  <c r="J41" i="4"/>
  <c r="J33" i="4"/>
  <c r="J25" i="4"/>
  <c r="J17" i="4"/>
  <c r="L45" i="4"/>
  <c r="L37" i="4"/>
  <c r="L29" i="4"/>
  <c r="L21" i="4"/>
  <c r="I51" i="4"/>
  <c r="J48" i="4"/>
  <c r="J40" i="4"/>
  <c r="J32" i="4"/>
  <c r="J24" i="4"/>
  <c r="J16" i="4"/>
  <c r="L44" i="4"/>
  <c r="L36" i="4"/>
  <c r="L28" i="4"/>
  <c r="L20" i="4"/>
  <c r="K37" i="4"/>
  <c r="K21" i="4"/>
  <c r="I33" i="4"/>
  <c r="K44" i="4"/>
  <c r="K28" i="4"/>
  <c r="I32" i="4"/>
  <c r="J45" i="4"/>
  <c r="J37" i="4"/>
  <c r="J29" i="4"/>
  <c r="J21" i="4"/>
  <c r="K51" i="4"/>
  <c r="K43" i="4"/>
  <c r="K35" i="4"/>
  <c r="K27" i="4"/>
  <c r="K19" i="4"/>
  <c r="L49" i="4"/>
  <c r="L41" i="4"/>
  <c r="L33" i="4"/>
  <c r="L25" i="4"/>
  <c r="L17" i="4"/>
  <c r="K45" i="4"/>
  <c r="K29" i="4"/>
  <c r="K36" i="4"/>
  <c r="K20" i="4"/>
  <c r="I35" i="4"/>
  <c r="I28" i="4"/>
  <c r="J44" i="4"/>
  <c r="J36" i="4"/>
  <c r="J28" i="4"/>
  <c r="J20" i="4"/>
  <c r="L32" i="4"/>
  <c r="L24" i="4"/>
  <c r="L16" i="4"/>
  <c r="Q13" i="4"/>
  <c r="J13" i="4"/>
  <c r="V13" i="4"/>
  <c r="L13" i="4"/>
  <c r="M13" i="4"/>
  <c r="K13" i="4"/>
  <c r="W13" i="4"/>
  <c r="I13" i="4"/>
  <c r="R13" i="4"/>
  <c r="T13" i="4" s="1"/>
  <c r="P13" i="4"/>
  <c r="E22" i="1"/>
  <c r="M50" i="1"/>
  <c r="K50" i="1"/>
  <c r="J50" i="1"/>
  <c r="H50" i="1"/>
  <c r="F50" i="1"/>
  <c r="E50" i="1"/>
  <c r="M36" i="1"/>
  <c r="K36" i="1"/>
  <c r="J36" i="1"/>
  <c r="H36" i="1"/>
  <c r="F36" i="1"/>
  <c r="E36" i="1"/>
  <c r="M22" i="1"/>
  <c r="K22" i="1"/>
  <c r="J22" i="1"/>
  <c r="H22" i="1"/>
  <c r="F22" i="1"/>
  <c r="D39" i="7"/>
  <c r="F39" i="7"/>
  <c r="C39" i="7"/>
  <c r="B39" i="7"/>
  <c r="G11" i="2"/>
  <c r="G9" i="2"/>
  <c r="G10" i="2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50" i="1" l="1"/>
  <c r="L36" i="1"/>
  <c r="F51" i="1"/>
  <c r="H51" i="1"/>
  <c r="J51" i="1"/>
  <c r="K51" i="1"/>
  <c r="L22" i="1"/>
  <c r="E51" i="1"/>
  <c r="M51" i="1"/>
  <c r="G9" i="1"/>
  <c r="G10" i="1"/>
  <c r="I10" i="1" s="1"/>
  <c r="G11" i="1"/>
  <c r="I11" i="1" s="1"/>
  <c r="G12" i="1"/>
  <c r="I12" i="1" s="1"/>
  <c r="G13" i="1"/>
  <c r="I13" i="1" s="1"/>
  <c r="G14" i="1"/>
  <c r="I14" i="1" s="1"/>
  <c r="G15" i="1"/>
  <c r="I15" i="1" s="1"/>
  <c r="G16" i="1"/>
  <c r="I16" i="1" s="1"/>
  <c r="G17" i="1"/>
  <c r="I17" i="1" s="1"/>
  <c r="G18" i="1"/>
  <c r="I18" i="1" s="1"/>
  <c r="G19" i="1"/>
  <c r="I19" i="1" s="1"/>
  <c r="G20" i="1"/>
  <c r="I20" i="1" s="1"/>
  <c r="G21" i="1"/>
  <c r="I21" i="1" s="1"/>
  <c r="G23" i="1"/>
  <c r="I23" i="1" s="1"/>
  <c r="G24" i="1"/>
  <c r="I24" i="1" s="1"/>
  <c r="G25" i="1"/>
  <c r="I25" i="1" s="1"/>
  <c r="G26" i="1"/>
  <c r="I26" i="1" s="1"/>
  <c r="G27" i="1"/>
  <c r="I27" i="1" s="1"/>
  <c r="G28" i="1"/>
  <c r="I28" i="1" s="1"/>
  <c r="G29" i="1"/>
  <c r="I29" i="1" s="1"/>
  <c r="G30" i="1"/>
  <c r="G31" i="1"/>
  <c r="I31" i="1" s="1"/>
  <c r="G32" i="1"/>
  <c r="I32" i="1" s="1"/>
  <c r="G33" i="1"/>
  <c r="I33" i="1" s="1"/>
  <c r="G34" i="1"/>
  <c r="I34" i="1" s="1"/>
  <c r="G35" i="1"/>
  <c r="I35" i="1" s="1"/>
  <c r="G37" i="1"/>
  <c r="I37" i="1" s="1"/>
  <c r="G38" i="1"/>
  <c r="I38" i="1" s="1"/>
  <c r="G39" i="1"/>
  <c r="I39" i="1" s="1"/>
  <c r="G40" i="1"/>
  <c r="I40" i="1" s="1"/>
  <c r="G41" i="1"/>
  <c r="G42" i="1"/>
  <c r="I42" i="1" s="1"/>
  <c r="G43" i="1"/>
  <c r="I43" i="1" s="1"/>
  <c r="G44" i="1"/>
  <c r="I44" i="1" s="1"/>
  <c r="G45" i="1"/>
  <c r="I45" i="1" s="1"/>
  <c r="G46" i="1"/>
  <c r="I46" i="1" s="1"/>
  <c r="G47" i="1"/>
  <c r="I47" i="1" s="1"/>
  <c r="G48" i="1"/>
  <c r="I48" i="1" s="1"/>
  <c r="G49" i="1"/>
  <c r="I49" i="1" s="1"/>
  <c r="D9" i="2"/>
  <c r="D10" i="2"/>
  <c r="D11" i="2"/>
  <c r="D12" i="2"/>
  <c r="G12" i="2" s="1"/>
  <c r="H12" i="2"/>
  <c r="D13" i="2"/>
  <c r="G13" i="2" s="1"/>
  <c r="H13" i="2"/>
  <c r="D14" i="2"/>
  <c r="G14" i="2" s="1"/>
  <c r="H14" i="2"/>
  <c r="D15" i="2"/>
  <c r="G15" i="2" s="1"/>
  <c r="H15" i="2"/>
  <c r="D16" i="2"/>
  <c r="G16" i="2" s="1"/>
  <c r="H16" i="2"/>
  <c r="D17" i="2"/>
  <c r="G17" i="2" s="1"/>
  <c r="H17" i="2"/>
  <c r="D18" i="2"/>
  <c r="G18" i="2" s="1"/>
  <c r="H18" i="2"/>
  <c r="D19" i="2"/>
  <c r="G19" i="2" s="1"/>
  <c r="H19" i="2"/>
  <c r="D20" i="2"/>
  <c r="G20" i="2" s="1"/>
  <c r="H20" i="2"/>
  <c r="D21" i="2"/>
  <c r="G21" i="2" s="1"/>
  <c r="H21" i="2"/>
  <c r="D22" i="2"/>
  <c r="G22" i="2" s="1"/>
  <c r="H22" i="2"/>
  <c r="D23" i="2"/>
  <c r="G23" i="2" s="1"/>
  <c r="H23" i="2"/>
  <c r="D24" i="2"/>
  <c r="G24" i="2" s="1"/>
  <c r="H24" i="2"/>
  <c r="D25" i="2"/>
  <c r="G25" i="2" s="1"/>
  <c r="H25" i="2"/>
  <c r="D26" i="2"/>
  <c r="G26" i="2" s="1"/>
  <c r="H26" i="2"/>
  <c r="D27" i="2"/>
  <c r="G27" i="2" s="1"/>
  <c r="H27" i="2"/>
  <c r="D28" i="2"/>
  <c r="G28" i="2" s="1"/>
  <c r="H28" i="2"/>
  <c r="D29" i="2"/>
  <c r="G29" i="2" s="1"/>
  <c r="H29" i="2"/>
  <c r="D30" i="2"/>
  <c r="G30" i="2" s="1"/>
  <c r="H30" i="2"/>
  <c r="D31" i="2"/>
  <c r="G31" i="2" s="1"/>
  <c r="H31" i="2"/>
  <c r="D32" i="2"/>
  <c r="G32" i="2" s="1"/>
  <c r="H32" i="2"/>
  <c r="D33" i="2"/>
  <c r="G33" i="2" s="1"/>
  <c r="H33" i="2"/>
  <c r="D34" i="2"/>
  <c r="G34" i="2" s="1"/>
  <c r="H34" i="2"/>
  <c r="D35" i="2"/>
  <c r="G35" i="2" s="1"/>
  <c r="H35" i="2"/>
  <c r="D36" i="2"/>
  <c r="G36" i="2" s="1"/>
  <c r="H36" i="2"/>
  <c r="D37" i="2"/>
  <c r="G37" i="2" s="1"/>
  <c r="H37" i="2"/>
  <c r="D38" i="2"/>
  <c r="G38" i="2" s="1"/>
  <c r="H38" i="2"/>
  <c r="B39" i="2"/>
  <c r="C39" i="2"/>
  <c r="E39" i="2"/>
  <c r="F39" i="2"/>
  <c r="E8" i="3"/>
  <c r="H8" i="3"/>
  <c r="E9" i="3"/>
  <c r="H9" i="3"/>
  <c r="E10" i="3"/>
  <c r="H10" i="3"/>
  <c r="E11" i="3"/>
  <c r="H11" i="3"/>
  <c r="E12" i="3"/>
  <c r="H12" i="3"/>
  <c r="E13" i="3"/>
  <c r="H13" i="3"/>
  <c r="E14" i="3"/>
  <c r="H14" i="3"/>
  <c r="E15" i="3"/>
  <c r="H15" i="3"/>
  <c r="E16" i="3"/>
  <c r="H16" i="3"/>
  <c r="E17" i="3"/>
  <c r="H17" i="3"/>
  <c r="E18" i="3"/>
  <c r="H18" i="3"/>
  <c r="E19" i="3"/>
  <c r="H19" i="3"/>
  <c r="E20" i="3"/>
  <c r="H20" i="3"/>
  <c r="E21" i="3"/>
  <c r="H21" i="3"/>
  <c r="E22" i="3"/>
  <c r="H22" i="3"/>
  <c r="E23" i="3"/>
  <c r="H23" i="3"/>
  <c r="E24" i="3"/>
  <c r="H24" i="3"/>
  <c r="E25" i="3"/>
  <c r="H25" i="3"/>
  <c r="E26" i="3"/>
  <c r="H26" i="3"/>
  <c r="E27" i="3"/>
  <c r="H27" i="3"/>
  <c r="E28" i="3"/>
  <c r="H28" i="3"/>
  <c r="E29" i="3"/>
  <c r="H29" i="3"/>
  <c r="E30" i="3"/>
  <c r="H30" i="3"/>
  <c r="E31" i="3"/>
  <c r="H31" i="3"/>
  <c r="E32" i="3"/>
  <c r="H32" i="3"/>
  <c r="E33" i="3"/>
  <c r="H33" i="3"/>
  <c r="E34" i="3"/>
  <c r="H34" i="3"/>
  <c r="C35" i="3"/>
  <c r="D35" i="3"/>
  <c r="F35" i="3"/>
  <c r="G35" i="3"/>
  <c r="I35" i="3"/>
  <c r="R10" i="6"/>
  <c r="R11" i="6"/>
  <c r="R12" i="6"/>
  <c r="R13" i="6"/>
  <c r="R14" i="6"/>
  <c r="R15" i="6"/>
  <c r="R16" i="6"/>
  <c r="R17" i="6"/>
  <c r="R18" i="6"/>
  <c r="R19" i="6"/>
  <c r="R20" i="6"/>
  <c r="R21" i="6"/>
  <c r="R22" i="6"/>
  <c r="R23" i="6"/>
  <c r="R24" i="6"/>
  <c r="R25" i="6"/>
  <c r="R26" i="6"/>
  <c r="R27" i="6"/>
  <c r="R28" i="6"/>
  <c r="R29" i="6"/>
  <c r="R30" i="6"/>
  <c r="R31" i="6"/>
  <c r="R32" i="6"/>
  <c r="R33" i="6"/>
  <c r="R34" i="6"/>
  <c r="R35" i="6"/>
  <c r="R36" i="6"/>
  <c r="E10" i="7"/>
  <c r="E11" i="7"/>
  <c r="G11" i="7" s="1"/>
  <c r="E12" i="7"/>
  <c r="G12" i="7" s="1"/>
  <c r="E13" i="7"/>
  <c r="G13" i="7" s="1"/>
  <c r="E14" i="7"/>
  <c r="G14" i="7" s="1"/>
  <c r="E15" i="7"/>
  <c r="G15" i="7" s="1"/>
  <c r="E16" i="7"/>
  <c r="G16" i="7" s="1"/>
  <c r="E17" i="7"/>
  <c r="G17" i="7" s="1"/>
  <c r="E18" i="7"/>
  <c r="G18" i="7" s="1"/>
  <c r="E19" i="7"/>
  <c r="G19" i="7" s="1"/>
  <c r="E20" i="7"/>
  <c r="G20" i="7" s="1"/>
  <c r="E21" i="7"/>
  <c r="G21" i="7" s="1"/>
  <c r="E22" i="7"/>
  <c r="G22" i="7" s="1"/>
  <c r="E23" i="7"/>
  <c r="G23" i="7" s="1"/>
  <c r="E24" i="7"/>
  <c r="G24" i="7" s="1"/>
  <c r="E25" i="7"/>
  <c r="G25" i="7" s="1"/>
  <c r="E26" i="7"/>
  <c r="G26" i="7" s="1"/>
  <c r="E27" i="7"/>
  <c r="G27" i="7" s="1"/>
  <c r="E28" i="7"/>
  <c r="G28" i="7" s="1"/>
  <c r="E29" i="7"/>
  <c r="G29" i="7" s="1"/>
  <c r="E30" i="7"/>
  <c r="G30" i="7" s="1"/>
  <c r="E31" i="7"/>
  <c r="G31" i="7" s="1"/>
  <c r="E32" i="7"/>
  <c r="G32" i="7" s="1"/>
  <c r="E33" i="7"/>
  <c r="G33" i="7" s="1"/>
  <c r="E34" i="7"/>
  <c r="G34" i="7" s="1"/>
  <c r="E35" i="7"/>
  <c r="G35" i="7" s="1"/>
  <c r="E36" i="7"/>
  <c r="G36" i="7" s="1"/>
  <c r="E37" i="7"/>
  <c r="G37" i="7" s="1"/>
  <c r="E38" i="7"/>
  <c r="G38" i="7" s="1"/>
  <c r="B9" i="9"/>
  <c r="I9" i="10"/>
  <c r="I10" i="10"/>
  <c r="I11" i="10"/>
  <c r="I12" i="10"/>
  <c r="I13" i="10"/>
  <c r="I14" i="10"/>
  <c r="I15" i="10"/>
  <c r="I16" i="10"/>
  <c r="I17" i="10"/>
  <c r="I18" i="10"/>
  <c r="I19" i="10"/>
  <c r="I20" i="10"/>
  <c r="C21" i="10"/>
  <c r="D21" i="10"/>
  <c r="E21" i="10"/>
  <c r="F21" i="10"/>
  <c r="G21" i="10"/>
  <c r="H21" i="10"/>
  <c r="J9" i="11"/>
  <c r="M9" i="11"/>
  <c r="J10" i="11"/>
  <c r="M10" i="11"/>
  <c r="J11" i="11"/>
  <c r="M11" i="11"/>
  <c r="J12" i="11"/>
  <c r="M12" i="11"/>
  <c r="J13" i="11"/>
  <c r="M13" i="11"/>
  <c r="J14" i="11"/>
  <c r="M14" i="11"/>
  <c r="J15" i="11"/>
  <c r="M15" i="11"/>
  <c r="J16" i="11"/>
  <c r="M16" i="11"/>
  <c r="J17" i="11"/>
  <c r="M17" i="11"/>
  <c r="J18" i="11"/>
  <c r="M18" i="11"/>
  <c r="J19" i="11"/>
  <c r="M19" i="11"/>
  <c r="J20" i="11"/>
  <c r="M20" i="11"/>
  <c r="C21" i="11"/>
  <c r="D21" i="11"/>
  <c r="E21" i="11"/>
  <c r="F21" i="11"/>
  <c r="G21" i="11"/>
  <c r="H21" i="11"/>
  <c r="K21" i="11"/>
  <c r="L21" i="11"/>
  <c r="L51" i="1" l="1"/>
  <c r="G10" i="7"/>
  <c r="G39" i="7" s="1"/>
  <c r="E39" i="7"/>
  <c r="I41" i="1"/>
  <c r="I50" i="1" s="1"/>
  <c r="G50" i="1"/>
  <c r="G36" i="1"/>
  <c r="I30" i="1"/>
  <c r="I36" i="1" s="1"/>
  <c r="G22" i="1"/>
  <c r="I9" i="1"/>
  <c r="I22" i="1" s="1"/>
  <c r="I21" i="10"/>
  <c r="J21" i="11"/>
  <c r="E35" i="3"/>
  <c r="H39" i="2"/>
  <c r="M21" i="11"/>
  <c r="H35" i="3"/>
  <c r="D39" i="2"/>
  <c r="G39" i="2"/>
  <c r="I51" i="1" l="1"/>
  <c r="G51" i="1"/>
</calcChain>
</file>

<file path=xl/sharedStrings.xml><?xml version="1.0" encoding="utf-8"?>
<sst xmlns="http://schemas.openxmlformats.org/spreadsheetml/2006/main" count="383" uniqueCount="210">
  <si>
    <t>ANEXO I - QUANTITATIVO FÍSICO DE PESSOAL</t>
  </si>
  <si>
    <t>TABELA 1 - PODERES EXECUTIVO, LEGISLATIVO E JUDICIÁRIO - DPU - MPU - EMPRESAS ESTATAIS DEPENDENTES DA UNIÃO</t>
  </si>
  <si>
    <t>DADOS DO PODER/ÓRGÃO/UNIDADE:</t>
  </si>
  <si>
    <t>POSIÇÃO: XXX/XXXX</t>
  </si>
  <si>
    <t>DADOS DO CARGO</t>
  </si>
  <si>
    <t>ATIVO</t>
  </si>
  <si>
    <t>INATIVOS</t>
  </si>
  <si>
    <t>BENEFICÍARIO 
DE PENSÃO</t>
  </si>
  <si>
    <t>OCUPADOS</t>
  </si>
  <si>
    <t>VAGOS</t>
  </si>
  <si>
    <t>TOTAL</t>
  </si>
  <si>
    <t>APOSENTADO</t>
  </si>
  <si>
    <t>INSTITUIDOR DE PENSÃO</t>
  </si>
  <si>
    <t>CLASSE</t>
  </si>
  <si>
    <t>PADRÃO/
NÍVEL/
REFERÊNCIA</t>
  </si>
  <si>
    <t>ESTÁVEIS</t>
  </si>
  <si>
    <t>NÃO ESTÁVEIS</t>
  </si>
  <si>
    <t>SUBTOTAL</t>
  </si>
  <si>
    <t>TOTAL GERAL</t>
  </si>
  <si>
    <t>Fonte: Xxxx</t>
  </si>
  <si>
    <t>TABELA 2 - MEMBROS DOS PODERES LEGISLATIVO E JUDICIÁRIO - DPU - MPU</t>
  </si>
  <si>
    <t>BENEFICÍARIO DE PENSÃO</t>
  </si>
  <si>
    <t>TABELA 3 - MILITAR</t>
  </si>
  <si>
    <t>POSTO/GRADUAÇÃO</t>
  </si>
  <si>
    <t>ATIVOS</t>
  </si>
  <si>
    <t>BENEFICIÁRIO DE PENSÃO</t>
  </si>
  <si>
    <t>GRUPO</t>
  </si>
  <si>
    <t>DESCRIÇÃO</t>
  </si>
  <si>
    <t>REFORMA/
RESERVA</t>
  </si>
  <si>
    <t>ALMIRANTE/MARECHAL/MARECHAL DO AR</t>
  </si>
  <si>
    <t>OFICIAIS GENERAIS</t>
  </si>
  <si>
    <t>Almte de Esquadra, Gen de Exército e Tenente-Brig Ar</t>
  </si>
  <si>
    <t>Vice-Almte, Gen de Divisão e Major-Brig</t>
  </si>
  <si>
    <t>Contra-Almte, Gen de Brigada e Brigadeiro</t>
  </si>
  <si>
    <t>OFICIAIS SUPERIORES</t>
  </si>
  <si>
    <t>Capitão de Mar e Guerra e Coronel</t>
  </si>
  <si>
    <t>Capitão de Fragata e Tenente-Coronel</t>
  </si>
  <si>
    <t>Capitão de Corveta e Major</t>
  </si>
  <si>
    <t>OFICIAIS INTERMEDIÁRIOS</t>
  </si>
  <si>
    <t>Capitão-Tenente e Capitão</t>
  </si>
  <si>
    <t>OFICIAIS SUBALTERNOS</t>
  </si>
  <si>
    <t>Primeiro-Tenente</t>
  </si>
  <si>
    <t>Segundo-Tenente</t>
  </si>
  <si>
    <t>PRAÇAS ESPECIAIS</t>
  </si>
  <si>
    <t>Guarda Marinha e Aspirante a Oficial</t>
  </si>
  <si>
    <t>Aspirante, Cadete e Aluno do Instituto Militar de Engenharia (último ano)</t>
  </si>
  <si>
    <t>Aspirante e Cadete (demais anos), Alunos do Centro de Formação de Oficiais da Aeronáutica, Aluno de Órgão de Formação de Oficiais da Reserva</t>
  </si>
  <si>
    <t>Aluno do Colégio Naval, Aluno da Escola Preparatória de Cadetes (último ano) e Aluno da Escola de Formação de Sargentos</t>
  </si>
  <si>
    <t>Aluno do Colégio Naval, Aluno da Escola Preparatória de Cadetes (demais anos) e Grumete</t>
  </si>
  <si>
    <t>Aprendiz-Marinheiro</t>
  </si>
  <si>
    <t>PRAÇAS GRADUADAS</t>
  </si>
  <si>
    <t>Suboficial e Subtenente</t>
  </si>
  <si>
    <t>Primeiro-Sargento</t>
  </si>
  <si>
    <t>Segundo-Sargento</t>
  </si>
  <si>
    <t>Terceiro-Sargento</t>
  </si>
  <si>
    <t>Cabo (engajado) e Taifeiro-Mor</t>
  </si>
  <si>
    <t>Cabo (não-engajado)</t>
  </si>
  <si>
    <t>DEMAIS PRAÇAS</t>
  </si>
  <si>
    <r>
      <t>Taifeiro de 1</t>
    </r>
    <r>
      <rPr>
        <strike/>
        <sz val="10"/>
        <rFont val="Times New Roman"/>
        <family val="1"/>
      </rPr>
      <t>ª</t>
    </r>
    <r>
      <rPr>
        <sz val="10"/>
        <rFont val="Times New Roman"/>
        <family val="1"/>
      </rPr>
      <t> Classe</t>
    </r>
  </si>
  <si>
    <r>
      <t>Taifeiro de 2</t>
    </r>
    <r>
      <rPr>
        <strike/>
        <sz val="10"/>
        <rFont val="Times New Roman"/>
        <family val="1"/>
      </rPr>
      <t>ª</t>
    </r>
    <r>
      <rPr>
        <sz val="10"/>
        <rFont val="Times New Roman"/>
        <family val="1"/>
      </rPr>
      <t> Classe</t>
    </r>
  </si>
  <si>
    <r>
      <t>Marinheiro, Soldado Fuzileiro Naval e Soldado de 1</t>
    </r>
    <r>
      <rPr>
        <strike/>
        <sz val="10"/>
        <rFont val="Times New Roman"/>
        <family val="1"/>
      </rPr>
      <t>ª</t>
    </r>
    <r>
      <rPr>
        <sz val="10"/>
        <rFont val="Times New Roman"/>
        <family val="1"/>
      </rPr>
      <t> Classe (especializados, cursados e engajados), Soldado-Clarim ou Corneteiro de 1</t>
    </r>
    <r>
      <rPr>
        <strike/>
        <sz val="10"/>
        <rFont val="Times New Roman"/>
        <family val="1"/>
      </rPr>
      <t>ª</t>
    </r>
    <r>
      <rPr>
        <sz val="10"/>
        <rFont val="Times New Roman"/>
        <family val="1"/>
      </rPr>
      <t> Classe e Soldado Paraquedista (engajado)</t>
    </r>
  </si>
  <si>
    <r>
      <t>Marinheiro, Soldado Fuzileiro Naval, Soldado de 1</t>
    </r>
    <r>
      <rPr>
        <strike/>
        <sz val="10"/>
        <rFont val="Times New Roman"/>
        <family val="1"/>
      </rPr>
      <t>ª</t>
    </r>
    <r>
      <rPr>
        <sz val="10"/>
        <rFont val="Times New Roman"/>
        <family val="1"/>
      </rPr>
      <t> Classe (não-especializado) e Soldado-Clarim ou Corneteiro de 2</t>
    </r>
    <r>
      <rPr>
        <strike/>
        <sz val="10"/>
        <rFont val="Times New Roman"/>
        <family val="1"/>
      </rPr>
      <t>ª</t>
    </r>
    <r>
      <rPr>
        <sz val="10"/>
        <rFont val="Times New Roman"/>
        <family val="1"/>
      </rPr>
      <t>Classe, Soldado do Exército e Soldado de 2</t>
    </r>
    <r>
      <rPr>
        <strike/>
        <sz val="10"/>
        <rFont val="Times New Roman"/>
        <family val="1"/>
      </rPr>
      <t>ª</t>
    </r>
    <r>
      <rPr>
        <sz val="10"/>
        <rFont val="Times New Roman"/>
        <family val="1"/>
      </rPr>
      <t> Classe (engajado)</t>
    </r>
  </si>
  <si>
    <r>
      <t>Marinheiro-Recruta, Recruta, Soldado, Soldado-Recruta, Soldado de 2</t>
    </r>
    <r>
      <rPr>
        <strike/>
        <sz val="10"/>
        <rFont val="Times New Roman"/>
        <family val="1"/>
      </rPr>
      <t>ª</t>
    </r>
    <r>
      <rPr>
        <sz val="10"/>
        <rFont val="Times New Roman"/>
        <family val="1"/>
      </rPr>
      <t> Classe (não engajado) e Soldado-Clarim ou Corneteiro de 3</t>
    </r>
    <r>
      <rPr>
        <strike/>
        <sz val="10"/>
        <rFont val="Times New Roman"/>
        <family val="1"/>
      </rPr>
      <t>ª</t>
    </r>
    <r>
      <rPr>
        <sz val="10"/>
        <rFont val="Times New Roman"/>
        <family val="1"/>
      </rPr>
      <t> Classe</t>
    </r>
  </si>
  <si>
    <t>ANEXO II - REMUNERAÇÃO/SUBSÍDIO DE CARGO EFETIVO/POSTO/GRADUAÇÃO</t>
  </si>
  <si>
    <t>TABELA 1 - PODERES LEGISLATIVO E JUDICIÁRIO - DPU - MPU - EMPRESAS ESTATAIS DEPENDENTES DA UNIÃO</t>
  </si>
  <si>
    <t>VIGÊNCIA: XXX/XXXX</t>
  </si>
  <si>
    <t>GRATIFICAÇÕES E SIMILARES</t>
  </si>
  <si>
    <t>INATIVO</t>
  </si>
  <si>
    <t>PARCELAS BÁSICAS</t>
  </si>
  <si>
    <t>PARCELAS VARIÁVEIS</t>
  </si>
  <si>
    <t>OBSERVAÇÕES:</t>
  </si>
  <si>
    <t>SUBSÍDIO</t>
  </si>
  <si>
    <t>REMUNERAÇÃO MÉDIA</t>
  </si>
  <si>
    <t xml:space="preserve">SOLDO </t>
  </si>
  <si>
    <t>ADICIONAL MILITAR</t>
  </si>
  <si>
    <t>ADICIONAL DE
HABILITAÇÃO</t>
  </si>
  <si>
    <t>ADICIONAL POR TEMPO DE SERVIÇO</t>
  </si>
  <si>
    <t>ADICIONAL DE COMPENSÃO ORGÂNICA</t>
  </si>
  <si>
    <t>ADICIONAL DE PERMANÊNCIA</t>
  </si>
  <si>
    <t>GRATIFICAÇÃO DE LOCALIDADE</t>
  </si>
  <si>
    <t>GRATIFICAÇÃO DE REPRESENTAÇÃO</t>
  </si>
  <si>
    <t>VÔO</t>
  </si>
  <si>
    <t>SALTO PARAQUEDA</t>
  </si>
  <si>
    <t>IMERSÃO</t>
  </si>
  <si>
    <t>MERGULHO</t>
  </si>
  <si>
    <t>CONTROLE DE TRÁFEGO AÉREO</t>
  </si>
  <si>
    <t>RAIO-X</t>
  </si>
  <si>
    <t>CATEGORIA A</t>
  </si>
  <si>
    <t>CATEGORIA B</t>
  </si>
  <si>
    <t>OFICIAL GENERAL</t>
  </si>
  <si>
    <t>DEMAIS</t>
  </si>
  <si>
    <t>Fonte:  Xxxx.</t>
  </si>
  <si>
    <t xml:space="preserve">Soldo - parcela básica mensal da remuneração e dos proventos, inerente ao posto ou à graduação do militar, e é irredutível. </t>
  </si>
  <si>
    <t>Adicional Militar - parcela remuneratória mensal devida ao militar, inerente a cada círculo hierárquico da carreira militar. Varia de 13% a 28% sobre o soldo do posto/graduação.</t>
  </si>
  <si>
    <t>Adicional de Habilitação - parcela remuneratória mensal devida ao militar, inerente aos cursos realizados com aproveitamento, conforme regulamentação. Varia de 12% a 30% sobre o soldo do posto/graduação, conforme o cursos realizados.</t>
  </si>
  <si>
    <t xml:space="preserve">Adicional de Tempo de Serviço - parcela remuneratória mensal devida ao militar, inerente ao tempo de serviço, conforme regulamentação. 1% sobre o soldo do posto/gradução, por ano de serviço, até o limiete de </t>
  </si>
  <si>
    <t>Adicional de Compensação Orgânica - parcela remuneratória mensal devida ao militar para compensação de desgaste orgânico resultante do desempenho continuado de atividades especiais, conforme regulamentação. Varia de 10 a 20% sobre o soldo do posto/graduaç</t>
  </si>
  <si>
    <t xml:space="preserve">Adicional de Permanência - parcela remuneratória mensal devida ao militar que permanecer em serviço após haver completado o tempo mínimo requerido para a transferência para a inatividade remunerada, conforme regulamentação. Corresponde a 5% sobre o soldo </t>
  </si>
  <si>
    <t>Gratificação de Localidade Especial - parcela remuneratória mensal devida ao militar, quando servindo em regiões inóspitas, conforme regulamentação. Varia de 10 a 20% sobre o soldo do posto/graduação, conforme cada situação.</t>
  </si>
  <si>
    <t xml:space="preserve">Gratificação de Representação (2% a 10% do soldo do posto/graduação):
        a) parcela remuneratória mensal devida aos Oficiais Generais e aos demais oficiais em cargo de comando, direção e chefia de organização militar, conforme regulamentação; e
     </t>
  </si>
  <si>
    <t>ANEXO III - QUANTITATIVO DE CARGO EM COMISSÃO E FUNÇÃO DE CONFIANÇA</t>
  </si>
  <si>
    <t>DENOMINAÇÃO / NÍVEL</t>
  </si>
  <si>
    <t>QUANTIDADE</t>
  </si>
  <si>
    <t>OCUPADO</t>
  </si>
  <si>
    <t>VAGO</t>
  </si>
  <si>
    <t>COM VÍNCULO</t>
  </si>
  <si>
    <t>SEM VÍNCULO</t>
  </si>
  <si>
    <t>COM OPÇÃO</t>
  </si>
  <si>
    <t>SEM OPÇÃO</t>
  </si>
  <si>
    <t>ANEXO IV - REMUNERAÇÃO DO CARGO EM COMISSÃO E FUNÇÃO DE CONFIANÇA</t>
  </si>
  <si>
    <t>PARCELAS</t>
  </si>
  <si>
    <t>VALOR BÁSICO/
UNITÁRIO</t>
  </si>
  <si>
    <t>VALOR DA OPÇÃO</t>
  </si>
  <si>
    <t>ANEXO V - QUANTITATIVO FÍSICO DE PESSOAL CONTRATADO TEMPORARIAMENTE</t>
  </si>
  <si>
    <t>ESPECIFICAÇÃO DA NATUREZA DA DESPESA</t>
  </si>
  <si>
    <t xml:space="preserve">Pessoal Contratado por tempo determinado que não visa à substituição de servidores públicos 
(Classificável como Grupo de Natureza de Despesa - GND "3 - Outras Despesas Correntes" </t>
  </si>
  <si>
    <t xml:space="preserve">TOTAL </t>
  </si>
  <si>
    <t>Fonte: XXX</t>
  </si>
  <si>
    <t>UNIDADE ORÇAMENTÁRIA</t>
  </si>
  <si>
    <t>AUXÍLIO- 
ALIMENTAÇÃO</t>
  </si>
  <si>
    <t>ASSISTÊNCIA 
PRÉ-ESCOLAR</t>
  </si>
  <si>
    <t>AUXÍLIO-
TRANSPORTE</t>
  </si>
  <si>
    <t>EXAMES 
PERIÓDICOS</t>
  </si>
  <si>
    <t>ASSISTÊNCIA MÉDICA E ODONTOLÓGICA</t>
  </si>
  <si>
    <t>CÓDIGO</t>
  </si>
  <si>
    <t>TITULARES</t>
  </si>
  <si>
    <t>DEPENDENTES</t>
  </si>
  <si>
    <t>BENEFÍCIO</t>
  </si>
  <si>
    <t>VALOR PER CAPITA                (R$ 1,00)</t>
  </si>
  <si>
    <t>DESCRIÇÃO DA LEGISLAÇÃO</t>
  </si>
  <si>
    <t>AUXÍLIO-ALIMENTAÇÃO</t>
  </si>
  <si>
    <t>ASSISTÊNCIA PRÉ-ESCOLAR</t>
  </si>
  <si>
    <t>AUXÍLIO-TRANSPORTE</t>
  </si>
  <si>
    <t>EXAMES PERIÓDICOS</t>
  </si>
  <si>
    <t>ASSISTÊNCIA MÉDICA E ODONTOLÓGICA - PARTICIPAÇÃO UNIÃO</t>
  </si>
  <si>
    <t>TABELA 2 - MILITAR</t>
  </si>
  <si>
    <t>EM PECÚNIA</t>
  </si>
  <si>
    <t>AUXÍLIO-ALIMENTAÇÃO - RANCHO</t>
  </si>
  <si>
    <t>AUXÍLIO-ALIMENTAÇÃO - PECÚNIA</t>
  </si>
  <si>
    <t>ASSISTÊNCIA MÉDICA E ODONTOLÓGICA - PARTICIPAÇÃO SERVIDOR</t>
  </si>
  <si>
    <r>
      <t>a) Descrição do ato legal que define os valores unitários (</t>
    </r>
    <r>
      <rPr>
        <i/>
        <sz val="10"/>
        <rFont val="Times New Roman"/>
        <family val="1"/>
      </rPr>
      <t>per capta</t>
    </r>
    <r>
      <rPr>
        <sz val="10"/>
        <rFont val="Times New Roman"/>
        <family val="1"/>
      </rPr>
      <t>) dos benefícios assistenciais:</t>
    </r>
  </si>
  <si>
    <t>QUANTITATIVO</t>
  </si>
  <si>
    <t>PARTICIPAÇÃO DA UNIÃO</t>
  </si>
  <si>
    <t>PARTICIPAÇÃO DO MILITAR</t>
  </si>
  <si>
    <r>
      <t>a) Descrição do ato legal que define os valores unitários (</t>
    </r>
    <r>
      <rPr>
        <i/>
        <sz val="8"/>
        <rFont val="Times New Roman"/>
        <family val="1"/>
      </rPr>
      <t>per capta</t>
    </r>
    <r>
      <rPr>
        <sz val="8"/>
        <rFont val="Times New Roman"/>
        <family val="1"/>
      </rPr>
      <t>) dos benefícios assistenciais:</t>
    </r>
  </si>
  <si>
    <t>PODER/ÓRGÃO/UNIDADE:</t>
  </si>
  <si>
    <t>a) Descrever a legislação de referência da remuneração vigente.</t>
  </si>
  <si>
    <t>b) Definições das parcelas que compõem a remuneração:</t>
  </si>
  <si>
    <t>a) Descrever a legislação de referência dos valores vigentes.</t>
  </si>
  <si>
    <r>
      <t xml:space="preserve">ANEXO VI - QUANTITATIVO DE BENEFICIÁRIOS E DEPENDENTES E VALORES </t>
    </r>
    <r>
      <rPr>
        <b/>
        <i/>
        <sz val="10"/>
        <rFont val="Times New Roman"/>
        <family val="1"/>
      </rPr>
      <t>PER CAPITA</t>
    </r>
    <r>
      <rPr>
        <b/>
        <sz val="10"/>
        <rFont val="Times New Roman"/>
        <family val="1"/>
      </rPr>
      <t xml:space="preserve"> DE BENEFÍCIOS ASSISTENCIAIS</t>
    </r>
  </si>
  <si>
    <t>PODER/ÓRGÃO:</t>
  </si>
  <si>
    <t>EX-COMBATENTES</t>
  </si>
  <si>
    <t>ANALISTA JUDICIÁRIO</t>
  </si>
  <si>
    <t>C</t>
  </si>
  <si>
    <t>B</t>
  </si>
  <si>
    <t>A</t>
  </si>
  <si>
    <t>SUPERIOR</t>
  </si>
  <si>
    <t>CARREIRA</t>
  </si>
  <si>
    <t>NÍVEL ESCOLAR</t>
  </si>
  <si>
    <t xml:space="preserve">PADRÃO
</t>
  </si>
  <si>
    <t>VENCIMENTO BÁSICO</t>
  </si>
  <si>
    <t>ATIVO/                        INATIVO</t>
  </si>
  <si>
    <t>VPI</t>
  </si>
  <si>
    <t>GAJ                    90%</t>
  </si>
  <si>
    <t xml:space="preserve">ADICIONAL DE QUALIFICAÇÃO          </t>
  </si>
  <si>
    <t>AÇÕES DE TREINAMENTO</t>
  </si>
  <si>
    <t>MESTRADO</t>
  </si>
  <si>
    <t>DOUTORADO</t>
  </si>
  <si>
    <t>ESPECIALI-ZAÇÃO</t>
  </si>
  <si>
    <t>7.5%</t>
  </si>
  <si>
    <t>TECNICO JUDICIÁRIO</t>
  </si>
  <si>
    <t>NÍVEL MÉDIO</t>
  </si>
  <si>
    <t>AUXILIAR JUDICIÁRIO</t>
  </si>
  <si>
    <t>NÍVEL FUNDAMENTAL</t>
  </si>
  <si>
    <t>1%                120 HS</t>
  </si>
  <si>
    <t>2%                240 HS</t>
  </si>
  <si>
    <t>3%                  360 HS</t>
  </si>
  <si>
    <t xml:space="preserve">GAE                35% VB  </t>
  </si>
  <si>
    <t xml:space="preserve">GAS                35% VB  </t>
  </si>
  <si>
    <t>DESEMBARGADOR</t>
  </si>
  <si>
    <t>JUIZ FEDERAL</t>
  </si>
  <si>
    <t>JUIZ SUBSTITUTO</t>
  </si>
  <si>
    <t>APOSENTADOS</t>
  </si>
  <si>
    <t>CJ-4</t>
  </si>
  <si>
    <t>CJ-3</t>
  </si>
  <si>
    <t>CJ-2</t>
  </si>
  <si>
    <t>CJ-1</t>
  </si>
  <si>
    <t>FC-6</t>
  </si>
  <si>
    <t>FC-5</t>
  </si>
  <si>
    <t>FC-4</t>
  </si>
  <si>
    <t>FC-3</t>
  </si>
  <si>
    <t>FC-2</t>
  </si>
  <si>
    <t>FC-1</t>
  </si>
  <si>
    <t>JUIZ FEDERAL SUBSTITUTO</t>
  </si>
  <si>
    <t>Pessoal contratado  por tempo determinado que visa à substituição de servidores públicos 
(Classificável como Grupo de Natureza de Despesa - GND "1 - Pessoal e Encargos Sociais"). Art 18, § 1º LRF</t>
  </si>
  <si>
    <t>121XX</t>
  </si>
  <si>
    <t>12101</t>
  </si>
  <si>
    <t>TRIBUNAL REGIONAL FEDERAL DA  X REGIÃO</t>
  </si>
  <si>
    <t>SEÇÕES JUDICIÁRIAS DA X REGIÃO</t>
  </si>
  <si>
    <t>Total</t>
  </si>
  <si>
    <t>PODER/ÓRGÃO: Tribunal Regional Federal e Seções Judiciárias da XXª Região</t>
  </si>
  <si>
    <t>POSIÇÃO: Abril/2017</t>
  </si>
  <si>
    <t>PODER/ÓRGÃO/UNIDADE: Tribunal e Seções Judiciárias da XXª Região</t>
  </si>
  <si>
    <t>GAJ                    113%</t>
  </si>
  <si>
    <t>Fonte: Lei 13.317/2016</t>
  </si>
  <si>
    <t>POSIÇÃO: AGOSTO/2017</t>
  </si>
  <si>
    <t>VIGÊNCIA: Junho/2017</t>
  </si>
  <si>
    <t>Fonte: Lei 13.091/2015 e Lei 11.143/2005</t>
  </si>
  <si>
    <t>POSIÇÃO: ABRIL/2018</t>
  </si>
  <si>
    <t>PODER/ÓRGÃO/UNIDADE: JUDICIÁRIO/JUSTIÇA FEDERAL/Tribunal Regional Federal da 3ª Região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</si>
</sst>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2">
    <numFmt numFmtId="43" formatCode="_-* #,##0.00_-;\-* #,##0.00_-;_-* &quot;-&quot;??_-;_-@_-"/>
    <numFmt numFmtId="164" formatCode="_(* #,##0.00_);_(* \(#,##0.00\);_(* &quot;-&quot;??_);_(@_)"/>
    <numFmt numFmtId="165" formatCode="General_)"/>
    <numFmt numFmtId="166" formatCode="_(* #,##0.00_);_(* \(#,##0.00\);_(* \-??_);_(@_)"/>
    <numFmt numFmtId="167" formatCode="_(* #,##0_);_(* \(#,##0\);_(* \-_);_(@_)"/>
    <numFmt numFmtId="168" formatCode="\$#,##0\ ;&quot;($&quot;#,##0\)"/>
    <numFmt numFmtId="169" formatCode="0.000000"/>
    <numFmt numFmtId="170" formatCode="yyyy\:mm"/>
    <numFmt numFmtId="171" formatCode="_([$€-2]* #,##0.00_);_([$€-2]* \(#,##0.00\);_([$€-2]* \-??_)"/>
    <numFmt numFmtId="172" formatCode="0.0000000"/>
    <numFmt numFmtId="173" formatCode="_(&quot;R$ &quot;* #,##0.00_);_(&quot;R$ &quot;* \(#,##0.00\);_(&quot;R$ &quot;* \-??_);_(@_)"/>
    <numFmt numFmtId="174" formatCode="%#,#00"/>
    <numFmt numFmtId="175" formatCode="#.##000"/>
    <numFmt numFmtId="176" formatCode="#,##0.000000"/>
    <numFmt numFmtId="177" formatCode="_-* #,##0.00_-;\-* #,##0.00_-;_-* \-??_-;_-@_-"/>
    <numFmt numFmtId="178" formatCode="0.000"/>
    <numFmt numFmtId="179" formatCode="mm/yy"/>
    <numFmt numFmtId="180" formatCode="#.##0,"/>
    <numFmt numFmtId="181" formatCode="_-* #,##0_-;\-* #,##0_-;_-* \-??_-;_-@_-"/>
    <numFmt numFmtId="182" formatCode="&quot;R$ &quot;#,##0.00;[Red]&quot;-R$ &quot;#,##0.00"/>
    <numFmt numFmtId="183" formatCode="_(* #,##0_);_(* \(#,##0\);_(* &quot;-&quot;??_);_(@_)"/>
    <numFmt numFmtId="184" formatCode="0.0%"/>
  </numFmts>
  <fonts count="75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11"/>
      <color indexed="20"/>
      <name val="Calibri"/>
      <family val="2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</font>
    <font>
      <sz val="11"/>
      <color indexed="17"/>
      <name val="Calibri"/>
      <family val="2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b/>
      <sz val="11"/>
      <color indexed="52"/>
      <name val="Calibri"/>
      <family val="2"/>
    </font>
    <font>
      <b/>
      <sz val="9"/>
      <name val="Times New Roman"/>
      <family val="1"/>
      <charset val="1"/>
    </font>
    <font>
      <b/>
      <sz val="11"/>
      <color indexed="9"/>
      <name val="Calibri"/>
      <family val="2"/>
    </font>
    <font>
      <b/>
      <sz val="11"/>
      <color indexed="52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</font>
    <font>
      <sz val="11"/>
      <color indexed="52"/>
      <name val="Calibri"/>
      <family val="2"/>
      <charset val="1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8"/>
      <color indexed="56"/>
      <name val="Cambria"/>
      <family val="2"/>
    </font>
    <font>
      <b/>
      <sz val="14"/>
      <name val="Times New Roman"/>
      <family val="1"/>
      <charset val="1"/>
    </font>
    <font>
      <b/>
      <sz val="1"/>
      <color indexed="8"/>
      <name val="Courier New"/>
      <family val="3"/>
      <charset val="1"/>
    </font>
    <font>
      <b/>
      <sz val="14"/>
      <name val="Times New Roman"/>
      <family val="1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sz val="10"/>
      <name val="Times New Roman"/>
      <family val="1"/>
    </font>
    <font>
      <b/>
      <sz val="10"/>
      <name val="Times New Roman"/>
      <family val="1"/>
    </font>
    <font>
      <sz val="8"/>
      <name val="Times New Roman"/>
      <family val="1"/>
    </font>
    <font>
      <sz val="11"/>
      <name val="Calibri"/>
      <family val="2"/>
    </font>
    <font>
      <strike/>
      <sz val="10"/>
      <name val="Times New Roman"/>
      <family val="1"/>
    </font>
    <font>
      <b/>
      <sz val="8"/>
      <name val="Times New Roman"/>
      <family val="1"/>
    </font>
    <font>
      <sz val="10"/>
      <name val="Calibri"/>
      <family val="2"/>
    </font>
    <font>
      <b/>
      <i/>
      <sz val="10"/>
      <name val="Times New Roman"/>
      <family val="1"/>
    </font>
    <font>
      <i/>
      <sz val="10"/>
      <name val="Times New Roman"/>
      <family val="1"/>
    </font>
    <font>
      <i/>
      <sz val="8"/>
      <name val="Times New Roman"/>
      <family val="1"/>
    </font>
    <font>
      <sz val="10"/>
      <name val="Arial"/>
      <family val="2"/>
    </font>
    <font>
      <sz val="7"/>
      <color indexed="18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11"/>
      <name val="Times New Roman"/>
      <family val="1"/>
    </font>
    <font>
      <sz val="11"/>
      <name val="Arial"/>
      <family val="2"/>
    </font>
    <font>
      <sz val="7"/>
      <name val="Times New Roman"/>
      <family val="1"/>
    </font>
    <font>
      <b/>
      <sz val="10"/>
      <color theme="0"/>
      <name val="Times New Roman"/>
      <family val="1"/>
    </font>
    <font>
      <sz val="10"/>
      <name val="Arial"/>
    </font>
    <font>
      <sz val="9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31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31"/>
      </patternFill>
    </fill>
    <fill>
      <patternFill patternType="solid">
        <fgColor theme="4" tint="0.59999389629810485"/>
        <bgColor indexed="31"/>
      </patternFill>
    </fill>
    <fill>
      <patternFill patternType="solid">
        <fgColor theme="3" tint="0.39997558519241921"/>
        <bgColor indexed="31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39997558519241921"/>
        <bgColor indexed="31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31"/>
      </patternFill>
    </fill>
    <fill>
      <patternFill patternType="solid">
        <fgColor theme="8" tint="-0.249977111117893"/>
        <bgColor indexed="31"/>
      </patternFill>
    </fill>
    <fill>
      <patternFill patternType="solid">
        <fgColor theme="8" tint="0.79998168889431442"/>
        <bgColor indexed="31"/>
      </patternFill>
    </fill>
    <fill>
      <patternFill patternType="solid">
        <fgColor theme="0" tint="-4.9989318521683403E-2"/>
        <bgColor indexed="64"/>
      </patternFill>
    </fill>
  </fills>
  <borders count="173">
    <border>
      <left/>
      <right/>
      <top/>
      <bottom/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ck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ck">
        <color indexed="8"/>
      </left>
      <right/>
      <top/>
      <bottom style="medium">
        <color indexed="8"/>
      </bottom>
      <diagonal/>
    </border>
    <border>
      <left style="thick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ck">
        <color indexed="8"/>
      </right>
      <top/>
      <bottom style="hair">
        <color indexed="8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 style="thick">
        <color indexed="8"/>
      </left>
      <right/>
      <top/>
      <bottom style="hair">
        <color indexed="8"/>
      </bottom>
      <diagonal/>
    </border>
    <border>
      <left style="thick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ck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thick">
        <color indexed="8"/>
      </left>
      <right/>
      <top style="hair">
        <color indexed="8"/>
      </top>
      <bottom style="hair">
        <color indexed="8"/>
      </bottom>
      <diagonal/>
    </border>
    <border>
      <left style="thick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thick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/>
      <top style="hair">
        <color indexed="8"/>
      </top>
      <bottom style="medium">
        <color indexed="8"/>
      </bottom>
      <diagonal/>
    </border>
    <border>
      <left style="thick">
        <color indexed="8"/>
      </left>
      <right/>
      <top style="hair">
        <color indexed="8"/>
      </top>
      <bottom style="medium">
        <color indexed="8"/>
      </bottom>
      <diagonal/>
    </border>
    <border>
      <left style="thick">
        <color indexed="8"/>
      </left>
      <right style="thin">
        <color indexed="8"/>
      </right>
      <top style="medium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hair">
        <color indexed="8"/>
      </bottom>
      <diagonal/>
    </border>
    <border>
      <left style="thin">
        <color indexed="8"/>
      </left>
      <right style="thick">
        <color indexed="8"/>
      </right>
      <top style="medium">
        <color indexed="8"/>
      </top>
      <bottom style="hair">
        <color indexed="8"/>
      </bottom>
      <diagonal/>
    </border>
    <border>
      <left style="thin">
        <color indexed="8"/>
      </left>
      <right/>
      <top style="medium">
        <color indexed="8"/>
      </top>
      <bottom style="hair">
        <color indexed="8"/>
      </bottom>
      <diagonal/>
    </border>
    <border>
      <left style="thick">
        <color indexed="8"/>
      </left>
      <right/>
      <top style="medium">
        <color indexed="8"/>
      </top>
      <bottom style="hair">
        <color indexed="8"/>
      </bottom>
      <diagonal/>
    </border>
    <border>
      <left style="thick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ck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thick">
        <color indexed="8"/>
      </left>
      <right/>
      <top style="medium">
        <color indexed="8"/>
      </top>
      <bottom style="medium">
        <color indexed="8"/>
      </bottom>
      <diagonal/>
    </border>
    <border>
      <left style="thick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thick">
        <color indexed="8"/>
      </right>
      <top style="hair">
        <color indexed="8"/>
      </top>
      <bottom/>
      <diagonal/>
    </border>
    <border>
      <left style="thin">
        <color indexed="8"/>
      </left>
      <right/>
      <top style="hair">
        <color indexed="8"/>
      </top>
      <bottom/>
      <diagonal/>
    </border>
    <border>
      <left style="thick">
        <color indexed="8"/>
      </left>
      <right/>
      <top style="hair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/>
      <top style="thin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/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 style="thick">
        <color indexed="8"/>
      </bottom>
      <diagonal/>
    </border>
    <border>
      <left style="thin">
        <color indexed="8"/>
      </left>
      <right/>
      <top style="hair">
        <color indexed="8"/>
      </top>
      <bottom style="thick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8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8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ck">
        <color indexed="8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/>
      <bottom/>
      <diagonal/>
    </border>
    <border>
      <left/>
      <right style="medium">
        <color indexed="8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/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/>
      <diagonal/>
    </border>
    <border>
      <left style="thick">
        <color indexed="8"/>
      </left>
      <right style="thin">
        <color indexed="8"/>
      </right>
      <top/>
      <bottom/>
      <diagonal/>
    </border>
    <border>
      <left style="thick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/>
      <diagonal/>
    </border>
    <border>
      <left/>
      <right style="thick">
        <color indexed="8"/>
      </right>
      <top style="thin">
        <color indexed="8"/>
      </top>
      <bottom/>
      <diagonal/>
    </border>
    <border>
      <left/>
      <right style="thick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64"/>
      </bottom>
      <diagonal/>
    </border>
    <border>
      <left style="thin">
        <color indexed="8"/>
      </left>
      <right/>
      <top style="thin">
        <color indexed="8"/>
      </top>
      <bottom style="hair">
        <color indexed="64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hair">
        <color indexed="64"/>
      </bottom>
      <diagonal/>
    </border>
    <border>
      <left style="thick">
        <color indexed="8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/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ck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ck">
        <color indexed="8"/>
      </left>
      <right style="thin">
        <color indexed="8"/>
      </right>
      <top style="hair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/>
      <diagonal/>
    </border>
    <border>
      <left style="thin">
        <color indexed="8"/>
      </left>
      <right/>
      <top style="hair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hair">
        <color indexed="64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hair">
        <color indexed="64"/>
      </top>
      <bottom/>
      <diagonal/>
    </border>
    <border>
      <left style="thin">
        <color indexed="8"/>
      </left>
      <right/>
      <top style="hair">
        <color indexed="64"/>
      </top>
      <bottom/>
      <diagonal/>
    </border>
    <border>
      <left style="thin">
        <color indexed="8"/>
      </left>
      <right style="thick">
        <color indexed="8"/>
      </right>
      <top style="hair">
        <color indexed="64"/>
      </top>
      <bottom/>
      <diagonal/>
    </border>
    <border>
      <left style="thick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hair">
        <color indexed="8"/>
      </bottom>
      <diagonal/>
    </border>
    <border>
      <left style="thick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64"/>
      </left>
      <right style="thick">
        <color indexed="8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8"/>
      </right>
      <top style="hair">
        <color indexed="64"/>
      </top>
      <bottom style="thin">
        <color indexed="64"/>
      </bottom>
      <diagonal/>
    </border>
    <border>
      <left style="thick">
        <color indexed="8"/>
      </left>
      <right/>
      <top style="thin">
        <color indexed="8"/>
      </top>
      <bottom style="thick">
        <color indexed="8"/>
      </bottom>
      <diagonal/>
    </border>
  </borders>
  <cellStyleXfs count="390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3" fillId="3" borderId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3" fillId="4" borderId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3" fillId="5" borderId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5" borderId="0" applyNumberFormat="0" applyBorder="0" applyAlignment="0" applyProtection="0"/>
    <xf numFmtId="0" fontId="2" fillId="9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3" fillId="9" borderId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3" fillId="10" borderId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3" fillId="11" borderId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3" fillId="5" borderId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3" fillId="9" borderId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3" fillId="12" borderId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5" fillId="13" borderId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5" fillId="10" borderId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5" fillId="11" borderId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5" fillId="14" borderId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5" fillId="15" borderId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5" fillId="16" borderId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20" borderId="0" applyNumberFormat="0" applyBorder="0" applyAlignment="0" applyProtection="0"/>
    <xf numFmtId="165" fontId="6" fillId="0" borderId="1"/>
    <xf numFmtId="0" fontId="7" fillId="3" borderId="0" applyNumberFormat="0" applyBorder="0" applyAlignment="0" applyProtection="0"/>
    <xf numFmtId="165" fontId="8" fillId="0" borderId="0">
      <alignment vertical="top"/>
    </xf>
    <xf numFmtId="165" fontId="9" fillId="0" borderId="0">
      <alignment horizontal="right"/>
    </xf>
    <xf numFmtId="165" fontId="9" fillId="0" borderId="0">
      <alignment horizontal="left"/>
    </xf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1" fillId="4" borderId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2" fontId="14" fillId="0" borderId="0">
      <protection locked="0"/>
    </xf>
    <xf numFmtId="2" fontId="15" fillId="0" borderId="0">
      <protection locked="0"/>
    </xf>
    <xf numFmtId="0" fontId="12" fillId="0" borderId="0"/>
    <xf numFmtId="0" fontId="13" fillId="0" borderId="0"/>
    <xf numFmtId="0" fontId="16" fillId="8" borderId="2" applyNumberFormat="0" applyAlignment="0" applyProtection="0"/>
    <xf numFmtId="0" fontId="16" fillId="8" borderId="2" applyNumberFormat="0" applyAlignment="0" applyProtection="0"/>
    <xf numFmtId="0" fontId="16" fillId="8" borderId="2" applyNumberFormat="0" applyAlignment="0" applyProtection="0"/>
    <xf numFmtId="0" fontId="19" fillId="8" borderId="2"/>
    <xf numFmtId="0" fontId="16" fillId="8" borderId="2" applyNumberFormat="0" applyAlignment="0" applyProtection="0"/>
    <xf numFmtId="0" fontId="16" fillId="8" borderId="2" applyNumberFormat="0" applyAlignment="0" applyProtection="0"/>
    <xf numFmtId="0" fontId="17" fillId="0" borderId="0">
      <alignment vertical="center"/>
    </xf>
    <xf numFmtId="0" fontId="18" fillId="21" borderId="3" applyNumberFormat="0" applyAlignment="0" applyProtection="0"/>
    <xf numFmtId="0" fontId="18" fillId="21" borderId="3" applyNumberFormat="0" applyAlignment="0" applyProtection="0"/>
    <xf numFmtId="0" fontId="20" fillId="21" borderId="3"/>
    <xf numFmtId="0" fontId="18" fillId="21" borderId="3" applyNumberFormat="0" applyAlignment="0" applyProtection="0"/>
    <xf numFmtId="0" fontId="18" fillId="21" borderId="3" applyNumberFormat="0" applyAlignment="0" applyProtection="0"/>
    <xf numFmtId="0" fontId="21" fillId="0" borderId="4" applyNumberFormat="0" applyFill="0" applyAlignment="0" applyProtection="0"/>
    <xf numFmtId="0" fontId="21" fillId="0" borderId="4" applyNumberFormat="0" applyFill="0" applyAlignment="0" applyProtection="0"/>
    <xf numFmtId="0" fontId="22" fillId="0" borderId="4"/>
    <xf numFmtId="0" fontId="21" fillId="0" borderId="4" applyNumberFormat="0" applyFill="0" applyAlignment="0" applyProtection="0"/>
    <xf numFmtId="0" fontId="21" fillId="0" borderId="4" applyNumberFormat="0" applyFill="0" applyAlignment="0" applyProtection="0"/>
    <xf numFmtId="0" fontId="18" fillId="21" borderId="3" applyNumberFormat="0" applyAlignment="0" applyProtection="0"/>
    <xf numFmtId="4" fontId="3" fillId="0" borderId="0"/>
    <xf numFmtId="167" fontId="3" fillId="0" borderId="0"/>
    <xf numFmtId="166" fontId="63" fillId="0" borderId="0" applyBorder="0" applyAlignment="0" applyProtection="0"/>
    <xf numFmtId="166" fontId="63" fillId="0" borderId="0" applyBorder="0" applyAlignment="0" applyProtection="0"/>
    <xf numFmtId="40" fontId="3" fillId="0" borderId="0"/>
    <xf numFmtId="3" fontId="3" fillId="0" borderId="0"/>
    <xf numFmtId="0" fontId="3" fillId="0" borderId="0"/>
    <xf numFmtId="0" fontId="3" fillId="0" borderId="0"/>
    <xf numFmtId="168" fontId="3" fillId="0" borderId="0"/>
    <xf numFmtId="0" fontId="3" fillId="0" borderId="0"/>
    <xf numFmtId="0" fontId="3" fillId="0" borderId="0"/>
    <xf numFmtId="169" fontId="3" fillId="0" borderId="0"/>
    <xf numFmtId="170" fontId="3" fillId="0" borderId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5" fillId="17" borderId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5" fillId="18" borderId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5" fillId="19" borderId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5" fillId="14" borderId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5" fillId="15" borderId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5" fillId="20" borderId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23" fillId="7" borderId="2" applyNumberFormat="0" applyAlignment="0" applyProtection="0"/>
    <xf numFmtId="0" fontId="23" fillId="7" borderId="2" applyNumberFormat="0" applyAlignment="0" applyProtection="0"/>
    <xf numFmtId="0" fontId="23" fillId="7" borderId="2" applyNumberFormat="0" applyAlignment="0" applyProtection="0"/>
    <xf numFmtId="0" fontId="23" fillId="7" borderId="2" applyNumberFormat="0" applyAlignment="0" applyProtection="0"/>
    <xf numFmtId="0" fontId="23" fillId="8" borderId="2" applyNumberFormat="0" applyAlignment="0" applyProtection="0"/>
    <xf numFmtId="171" fontId="63" fillId="0" borderId="0" applyFill="0" applyBorder="0" applyAlignment="0" applyProtection="0"/>
    <xf numFmtId="0" fontId="63" fillId="0" borderId="0" applyFill="0" applyBorder="0" applyAlignment="0" applyProtection="0"/>
    <xf numFmtId="171" fontId="63" fillId="0" borderId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5">
      <alignment horizontal="center"/>
    </xf>
    <xf numFmtId="2" fontId="3" fillId="0" borderId="0"/>
    <xf numFmtId="2" fontId="3" fillId="0" borderId="0"/>
    <xf numFmtId="0" fontId="26" fillId="0" borderId="0">
      <alignment horizontal="left"/>
    </xf>
    <xf numFmtId="0" fontId="10" fillId="4" borderId="0" applyNumberFormat="0" applyBorder="0" applyAlignment="0" applyProtection="0"/>
    <xf numFmtId="0" fontId="27" fillId="0" borderId="6" applyNumberFormat="0" applyFill="0" applyAlignment="0" applyProtection="0"/>
    <xf numFmtId="0" fontId="28" fillId="0" borderId="7" applyNumberFormat="0" applyFill="0" applyAlignment="0" applyProtection="0"/>
    <xf numFmtId="0" fontId="29" fillId="0" borderId="8" applyNumberFormat="0" applyFill="0" applyAlignment="0" applyProtection="0"/>
    <xf numFmtId="0" fontId="29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30" fillId="3" borderId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31" fillId="0" borderId="0"/>
    <xf numFmtId="0" fontId="23" fillId="7" borderId="2" applyNumberFormat="0" applyAlignment="0" applyProtection="0"/>
    <xf numFmtId="0" fontId="25" fillId="0" borderId="9">
      <alignment horizontal="center"/>
    </xf>
    <xf numFmtId="0" fontId="32" fillId="0" borderId="10">
      <alignment horizontal="center"/>
    </xf>
    <xf numFmtId="172" fontId="3" fillId="0" borderId="0"/>
    <xf numFmtId="0" fontId="21" fillId="0" borderId="4" applyNumberFormat="0" applyFill="0" applyAlignment="0" applyProtection="0"/>
    <xf numFmtId="166" fontId="3" fillId="0" borderId="0"/>
    <xf numFmtId="173" fontId="63" fillId="0" borderId="0" applyFill="0" applyBorder="0" applyAlignment="0" applyProtection="0"/>
    <xf numFmtId="168" fontId="3" fillId="0" borderId="0"/>
    <xf numFmtId="0" fontId="33" fillId="22" borderId="0" applyNumberFormat="0" applyBorder="0" applyAlignment="0" applyProtection="0"/>
    <xf numFmtId="0" fontId="33" fillId="22" borderId="0" applyNumberFormat="0" applyBorder="0" applyAlignment="0" applyProtection="0"/>
    <xf numFmtId="0" fontId="34" fillId="22" borderId="0"/>
    <xf numFmtId="0" fontId="33" fillId="22" borderId="0" applyNumberFormat="0" applyBorder="0" applyAlignment="0" applyProtection="0"/>
    <xf numFmtId="0" fontId="33" fillId="22" borderId="0" applyNumberFormat="0" applyBorder="0" applyAlignment="0" applyProtection="0"/>
    <xf numFmtId="0" fontId="33" fillId="22" borderId="0" applyNumberFormat="0" applyBorder="0" applyAlignment="0" applyProtection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35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2" fillId="0" borderId="0"/>
    <xf numFmtId="0" fontId="2" fillId="0" borderId="0"/>
    <xf numFmtId="0" fontId="3" fillId="0" borderId="0"/>
    <xf numFmtId="0" fontId="63" fillId="0" borderId="0"/>
    <xf numFmtId="0" fontId="63" fillId="0" borderId="0"/>
    <xf numFmtId="0" fontId="35" fillId="0" borderId="0"/>
    <xf numFmtId="0" fontId="35" fillId="0" borderId="0"/>
    <xf numFmtId="0" fontId="63" fillId="0" borderId="0"/>
    <xf numFmtId="0" fontId="63" fillId="0" borderId="0"/>
    <xf numFmtId="0" fontId="63" fillId="23" borderId="11" applyNumberFormat="0" applyAlignment="0" applyProtection="0"/>
    <xf numFmtId="0" fontId="63" fillId="23" borderId="11" applyNumberFormat="0" applyAlignment="0" applyProtection="0"/>
    <xf numFmtId="0" fontId="63" fillId="23" borderId="11" applyNumberFormat="0" applyAlignment="0" applyProtection="0"/>
    <xf numFmtId="0" fontId="63" fillId="23" borderId="11" applyNumberFormat="0" applyAlignment="0" applyProtection="0"/>
    <xf numFmtId="0" fontId="63" fillId="23" borderId="11" applyNumberFormat="0" applyAlignment="0" applyProtection="0"/>
    <xf numFmtId="0" fontId="63" fillId="23" borderId="11" applyNumberFormat="0" applyAlignment="0" applyProtection="0"/>
    <xf numFmtId="0" fontId="36" fillId="8" borderId="12" applyNumberFormat="0" applyAlignment="0" applyProtection="0"/>
    <xf numFmtId="10" fontId="3" fillId="0" borderId="0"/>
    <xf numFmtId="174" fontId="14" fillId="0" borderId="0">
      <protection locked="0"/>
    </xf>
    <xf numFmtId="175" fontId="14" fillId="0" borderId="0">
      <protection locked="0"/>
    </xf>
    <xf numFmtId="9" fontId="63" fillId="0" borderId="0" applyFill="0" applyBorder="0" applyAlignment="0" applyProtection="0"/>
    <xf numFmtId="9" fontId="63" fillId="0" borderId="0" applyFill="0" applyBorder="0" applyAlignment="0" applyProtection="0"/>
    <xf numFmtId="9" fontId="3" fillId="0" borderId="0"/>
    <xf numFmtId="9" fontId="63" fillId="0" borderId="0" applyFill="0" applyBorder="0" applyAlignment="0" applyProtection="0"/>
    <xf numFmtId="9" fontId="3" fillId="0" borderId="0"/>
    <xf numFmtId="9" fontId="63" fillId="0" borderId="0" applyFill="0" applyBorder="0" applyAlignment="0" applyProtection="0"/>
    <xf numFmtId="9" fontId="63" fillId="0" borderId="0" applyFill="0" applyBorder="0" applyAlignment="0" applyProtection="0"/>
    <xf numFmtId="9" fontId="63" fillId="0" borderId="0" applyFill="0" applyBorder="0" applyAlignment="0" applyProtection="0"/>
    <xf numFmtId="9" fontId="63" fillId="0" borderId="0" applyFill="0" applyBorder="0" applyAlignment="0" applyProtection="0"/>
    <xf numFmtId="9" fontId="63" fillId="0" borderId="0" applyFill="0" applyBorder="0" applyAlignment="0" applyProtection="0"/>
    <xf numFmtId="9" fontId="63" fillId="0" borderId="0" applyFill="0" applyBorder="0" applyAlignment="0" applyProtection="0"/>
    <xf numFmtId="0" fontId="9" fillId="0" borderId="0"/>
    <xf numFmtId="0" fontId="36" fillId="8" borderId="12" applyNumberFormat="0" applyAlignment="0" applyProtection="0"/>
    <xf numFmtId="0" fontId="36" fillId="8" borderId="12" applyNumberFormat="0" applyAlignment="0" applyProtection="0"/>
    <xf numFmtId="0" fontId="37" fillId="8" borderId="12"/>
    <xf numFmtId="0" fontId="36" fillId="8" borderId="12" applyNumberFormat="0" applyAlignment="0" applyProtection="0"/>
    <xf numFmtId="0" fontId="36" fillId="8" borderId="12" applyNumberFormat="0" applyAlignment="0" applyProtection="0"/>
    <xf numFmtId="38" fontId="3" fillId="0" borderId="0"/>
    <xf numFmtId="38" fontId="38" fillId="0" borderId="13"/>
    <xf numFmtId="176" fontId="35" fillId="0" borderId="0">
      <protection locked="0"/>
    </xf>
    <xf numFmtId="177" fontId="63" fillId="0" borderId="0" applyFill="0" applyBorder="0" applyAlignment="0" applyProtection="0"/>
    <xf numFmtId="166" fontId="63" fillId="0" borderId="0" applyFill="0" applyBorder="0" applyAlignment="0" applyProtection="0"/>
    <xf numFmtId="166" fontId="63" fillId="0" borderId="0" applyFill="0" applyBorder="0" applyAlignment="0" applyProtection="0"/>
    <xf numFmtId="166" fontId="63" fillId="0" borderId="0" applyFill="0" applyBorder="0" applyAlignment="0" applyProtection="0"/>
    <xf numFmtId="166" fontId="63" fillId="0" borderId="0" applyFill="0" applyBorder="0" applyAlignment="0" applyProtection="0"/>
    <xf numFmtId="166" fontId="63" fillId="0" borderId="0" applyFill="0" applyBorder="0" applyAlignment="0" applyProtection="0"/>
    <xf numFmtId="166" fontId="63" fillId="0" borderId="0" applyFill="0" applyBorder="0" applyAlignment="0" applyProtection="0"/>
    <xf numFmtId="166" fontId="63" fillId="0" borderId="0" applyFill="0" applyBorder="0" applyAlignment="0" applyProtection="0"/>
    <xf numFmtId="166" fontId="63" fillId="0" borderId="0" applyFill="0" applyBorder="0" applyAlignment="0" applyProtection="0"/>
    <xf numFmtId="166" fontId="63" fillId="0" borderId="0" applyFill="0" applyBorder="0" applyAlignment="0" applyProtection="0"/>
    <xf numFmtId="166" fontId="63" fillId="0" borderId="0" applyFill="0" applyBorder="0" applyAlignment="0" applyProtection="0"/>
    <xf numFmtId="166" fontId="63" fillId="0" borderId="0" applyFill="0" applyBorder="0" applyAlignment="0" applyProtection="0"/>
    <xf numFmtId="166" fontId="63" fillId="0" borderId="0" applyFill="0" applyBorder="0" applyAlignment="0" applyProtection="0"/>
    <xf numFmtId="166" fontId="63" fillId="0" borderId="0" applyFill="0" applyBorder="0" applyAlignment="0" applyProtection="0"/>
    <xf numFmtId="166" fontId="63" fillId="0" borderId="0" applyFill="0" applyBorder="0" applyAlignment="0" applyProtection="0"/>
    <xf numFmtId="166" fontId="63" fillId="0" borderId="0" applyFill="0" applyBorder="0" applyAlignment="0" applyProtection="0"/>
    <xf numFmtId="166" fontId="63" fillId="0" borderId="0" applyFill="0" applyBorder="0" applyAlignment="0" applyProtection="0"/>
    <xf numFmtId="166" fontId="63" fillId="0" borderId="0" applyFill="0" applyBorder="0" applyAlignment="0" applyProtection="0"/>
    <xf numFmtId="166" fontId="63" fillId="0" borderId="0" applyFill="0" applyBorder="0" applyAlignment="0" applyProtection="0"/>
    <xf numFmtId="166" fontId="63" fillId="0" borderId="0" applyFill="0" applyBorder="0" applyAlignment="0" applyProtection="0"/>
    <xf numFmtId="166" fontId="63" fillId="0" borderId="0" applyFill="0" applyBorder="0" applyAlignment="0" applyProtection="0"/>
    <xf numFmtId="166" fontId="63" fillId="0" borderId="0" applyFill="0" applyBorder="0" applyAlignment="0" applyProtection="0"/>
    <xf numFmtId="166" fontId="63" fillId="0" borderId="0" applyFill="0" applyBorder="0" applyAlignment="0" applyProtection="0"/>
    <xf numFmtId="166" fontId="63" fillId="0" borderId="0" applyFill="0" applyBorder="0" applyAlignment="0" applyProtection="0"/>
    <xf numFmtId="166" fontId="63" fillId="0" borderId="0" applyFill="0" applyBorder="0" applyAlignment="0" applyProtection="0"/>
    <xf numFmtId="166" fontId="63" fillId="0" borderId="0" applyFill="0" applyBorder="0" applyAlignment="0" applyProtection="0"/>
    <xf numFmtId="166" fontId="63" fillId="0" borderId="0" applyFill="0" applyBorder="0" applyAlignment="0" applyProtection="0"/>
    <xf numFmtId="166" fontId="63" fillId="0" borderId="0" applyFill="0" applyBorder="0" applyAlignment="0" applyProtection="0"/>
    <xf numFmtId="166" fontId="3" fillId="0" borderId="0"/>
    <xf numFmtId="177" fontId="63" fillId="0" borderId="0" applyFill="0" applyBorder="0" applyAlignment="0" applyProtection="0"/>
    <xf numFmtId="166" fontId="63" fillId="0" borderId="0" applyFill="0" applyBorder="0" applyAlignment="0" applyProtection="0"/>
    <xf numFmtId="166" fontId="63" fillId="0" borderId="0"/>
    <xf numFmtId="0" fontId="63" fillId="0" borderId="0"/>
    <xf numFmtId="166" fontId="63" fillId="0" borderId="0"/>
    <xf numFmtId="166" fontId="35" fillId="0" borderId="0"/>
    <xf numFmtId="166" fontId="63" fillId="0" borderId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41" fillId="0" borderId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78" fontId="3" fillId="0" borderId="0"/>
    <xf numFmtId="179" fontId="3" fillId="0" borderId="0"/>
    <xf numFmtId="0" fontId="42" fillId="0" borderId="0" applyNumberFormat="0" applyFill="0" applyBorder="0" applyAlignment="0" applyProtection="0"/>
    <xf numFmtId="0" fontId="43" fillId="0" borderId="14"/>
    <xf numFmtId="0" fontId="27" fillId="0" borderId="6" applyNumberFormat="0" applyFill="0" applyAlignment="0" applyProtection="0"/>
    <xf numFmtId="0" fontId="27" fillId="0" borderId="6" applyNumberFormat="0" applyFill="0" applyAlignment="0" applyProtection="0"/>
    <xf numFmtId="0" fontId="27" fillId="0" borderId="6" applyNumberFormat="0" applyFill="0" applyAlignment="0" applyProtection="0"/>
    <xf numFmtId="0" fontId="48" fillId="0" borderId="6"/>
    <xf numFmtId="0" fontId="27" fillId="0" borderId="6" applyNumberFormat="0" applyFill="0" applyAlignment="0" applyProtection="0"/>
    <xf numFmtId="0" fontId="27" fillId="0" borderId="6" applyNumberFormat="0" applyFill="0" applyAlignment="0" applyProtection="0"/>
    <xf numFmtId="0" fontId="49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28" fillId="0" borderId="7" applyNumberFormat="0" applyFill="0" applyAlignment="0" applyProtection="0"/>
    <xf numFmtId="0" fontId="28" fillId="0" borderId="7" applyNumberFormat="0" applyFill="0" applyAlignment="0" applyProtection="0"/>
    <xf numFmtId="0" fontId="50" fillId="0" borderId="7"/>
    <xf numFmtId="0" fontId="28" fillId="0" borderId="7" applyNumberFormat="0" applyFill="0" applyAlignment="0" applyProtection="0"/>
    <xf numFmtId="0" fontId="28" fillId="0" borderId="7" applyNumberFormat="0" applyFill="0" applyAlignment="0" applyProtection="0"/>
    <xf numFmtId="0" fontId="29" fillId="0" borderId="8" applyNumberFormat="0" applyFill="0" applyAlignment="0" applyProtection="0"/>
    <xf numFmtId="0" fontId="29" fillId="0" borderId="8" applyNumberFormat="0" applyFill="0" applyAlignment="0" applyProtection="0"/>
    <xf numFmtId="0" fontId="51" fillId="0" borderId="8"/>
    <xf numFmtId="0" fontId="29" fillId="0" borderId="8" applyNumberFormat="0" applyFill="0" applyAlignment="0" applyProtection="0"/>
    <xf numFmtId="0" fontId="29" fillId="0" borderId="8" applyNumberFormat="0" applyFill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51" fillId="0" borderId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5" fillId="0" borderId="15"/>
    <xf numFmtId="2" fontId="44" fillId="0" borderId="0">
      <protection locked="0"/>
    </xf>
    <xf numFmtId="2" fontId="44" fillId="0" borderId="0">
      <protection locked="0"/>
    </xf>
    <xf numFmtId="0" fontId="46" fillId="0" borderId="16" applyNumberFormat="0" applyFill="0" applyAlignment="0" applyProtection="0"/>
    <xf numFmtId="0" fontId="46" fillId="0" borderId="16" applyNumberFormat="0" applyFill="0" applyAlignment="0" applyProtection="0"/>
    <xf numFmtId="0" fontId="47" fillId="0" borderId="16"/>
    <xf numFmtId="0" fontId="46" fillId="0" borderId="16" applyNumberFormat="0" applyFill="0" applyAlignment="0" applyProtection="0"/>
    <xf numFmtId="0" fontId="46" fillId="0" borderId="16" applyNumberFormat="0" applyFill="0" applyAlignment="0" applyProtection="0"/>
    <xf numFmtId="175" fontId="14" fillId="0" borderId="0">
      <protection locked="0"/>
    </xf>
    <xf numFmtId="180" fontId="14" fillId="0" borderId="0">
      <protection locked="0"/>
    </xf>
    <xf numFmtId="0" fontId="35" fillId="0" borderId="0"/>
    <xf numFmtId="166" fontId="63" fillId="0" borderId="0" applyFill="0" applyBorder="0" applyAlignment="0" applyProtection="0"/>
    <xf numFmtId="177" fontId="63" fillId="0" borderId="0" applyFill="0" applyBorder="0" applyAlignment="0" applyProtection="0"/>
    <xf numFmtId="166" fontId="63" fillId="0" borderId="0" applyFill="0" applyBorder="0" applyAlignment="0" applyProtection="0"/>
    <xf numFmtId="3" fontId="3" fillId="0" borderId="0"/>
    <xf numFmtId="0" fontId="39" fillId="0" borderId="0" applyNumberFormat="0" applyFill="0" applyBorder="0" applyAlignment="0" applyProtection="0"/>
    <xf numFmtId="0" fontId="73" fillId="0" borderId="0"/>
    <xf numFmtId="0" fontId="1" fillId="0" borderId="0"/>
    <xf numFmtId="0" fontId="1" fillId="0" borderId="0"/>
    <xf numFmtId="0" fontId="63" fillId="0" borderId="0"/>
    <xf numFmtId="0" fontId="1" fillId="0" borderId="0"/>
    <xf numFmtId="0" fontId="63" fillId="0" borderId="0"/>
    <xf numFmtId="9" fontId="1" fillId="0" borderId="0" applyFont="0" applyFill="0" applyBorder="0" applyAlignment="0" applyProtection="0"/>
    <xf numFmtId="9" fontId="63" fillId="0" borderId="0" applyFill="0" applyBorder="0" applyAlignment="0" applyProtection="0"/>
    <xf numFmtId="43" fontId="1" fillId="0" borderId="0" applyFont="0" applyFill="0" applyBorder="0" applyAlignment="0" applyProtection="0"/>
    <xf numFmtId="166" fontId="63" fillId="0" borderId="0" applyFill="0" applyBorder="0" applyAlignment="0" applyProtection="0"/>
    <xf numFmtId="177" fontId="63" fillId="0" borderId="0" applyFill="0" applyBorder="0" applyAlignment="0" applyProtection="0"/>
  </cellStyleXfs>
  <cellXfs count="487">
    <xf numFmtId="0" fontId="0" fillId="0" borderId="0" xfId="0"/>
    <xf numFmtId="0" fontId="53" fillId="0" borderId="0" xfId="0" applyFont="1" applyBorder="1"/>
    <xf numFmtId="0" fontId="53" fillId="0" borderId="0" xfId="0" applyFont="1"/>
    <xf numFmtId="181" fontId="53" fillId="0" borderId="0" xfId="280" applyNumberFormat="1" applyFont="1" applyFill="1" applyBorder="1" applyAlignment="1" applyProtection="1"/>
    <xf numFmtId="0" fontId="54" fillId="0" borderId="0" xfId="0" applyFont="1" applyBorder="1" applyAlignment="1">
      <alignment horizontal="center" vertical="center" wrapText="1"/>
    </xf>
    <xf numFmtId="0" fontId="54" fillId="0" borderId="0" xfId="0" applyFont="1" applyAlignment="1">
      <alignment horizontal="center" vertical="center" wrapText="1"/>
    </xf>
    <xf numFmtId="0" fontId="54" fillId="0" borderId="0" xfId="0" applyFont="1" applyBorder="1" applyAlignment="1">
      <alignment horizontal="left" wrapText="1"/>
    </xf>
    <xf numFmtId="0" fontId="53" fillId="0" borderId="0" xfId="0" applyFont="1" applyAlignment="1">
      <alignment vertical="center" wrapText="1"/>
    </xf>
    <xf numFmtId="181" fontId="53" fillId="0" borderId="19" xfId="280" applyNumberFormat="1" applyFont="1" applyFill="1" applyBorder="1" applyAlignment="1" applyProtection="1">
      <alignment horizontal="center" vertical="center" wrapText="1"/>
    </xf>
    <xf numFmtId="181" fontId="53" fillId="0" borderId="17" xfId="280" applyNumberFormat="1" applyFont="1" applyFill="1" applyBorder="1" applyAlignment="1" applyProtection="1">
      <alignment horizontal="center" vertical="center" wrapText="1"/>
    </xf>
    <xf numFmtId="181" fontId="53" fillId="8" borderId="17" xfId="280" applyNumberFormat="1" applyFont="1" applyFill="1" applyBorder="1" applyAlignment="1" applyProtection="1">
      <alignment horizontal="center" vertical="center" wrapText="1"/>
    </xf>
    <xf numFmtId="181" fontId="53" fillId="0" borderId="20" xfId="280" applyNumberFormat="1" applyFont="1" applyFill="1" applyBorder="1" applyAlignment="1" applyProtection="1">
      <alignment horizontal="center" vertical="center" wrapText="1"/>
    </xf>
    <xf numFmtId="181" fontId="53" fillId="8" borderId="18" xfId="280" applyNumberFormat="1" applyFont="1" applyFill="1" applyBorder="1" applyAlignment="1" applyProtection="1">
      <alignment horizontal="center" vertical="center" wrapText="1"/>
    </xf>
    <xf numFmtId="0" fontId="54" fillId="0" borderId="0" xfId="0" applyFont="1" applyAlignment="1">
      <alignment vertical="center" wrapText="1"/>
    </xf>
    <xf numFmtId="0" fontId="55" fillId="0" borderId="0" xfId="0" applyFont="1" applyBorder="1"/>
    <xf numFmtId="181" fontId="53" fillId="0" borderId="23" xfId="280" applyNumberFormat="1" applyFont="1" applyFill="1" applyBorder="1" applyAlignment="1" applyProtection="1">
      <alignment horizontal="center" wrapText="1"/>
    </xf>
    <xf numFmtId="181" fontId="53" fillId="0" borderId="19" xfId="280" applyNumberFormat="1" applyFont="1" applyFill="1" applyBorder="1" applyAlignment="1" applyProtection="1">
      <alignment horizontal="center" wrapText="1"/>
    </xf>
    <xf numFmtId="181" fontId="53" fillId="0" borderId="17" xfId="280" applyNumberFormat="1" applyFont="1" applyFill="1" applyBorder="1" applyAlignment="1" applyProtection="1">
      <alignment horizontal="center" wrapText="1"/>
    </xf>
    <xf numFmtId="181" fontId="53" fillId="8" borderId="24" xfId="280" applyNumberFormat="1" applyFont="1" applyFill="1" applyBorder="1" applyAlignment="1" applyProtection="1">
      <alignment horizontal="center" wrapText="1"/>
    </xf>
    <xf numFmtId="0" fontId="54" fillId="0" borderId="0" xfId="0" applyFont="1"/>
    <xf numFmtId="0" fontId="53" fillId="0" borderId="0" xfId="0" applyFont="1" applyBorder="1" applyAlignment="1">
      <alignment vertical="center" wrapText="1"/>
    </xf>
    <xf numFmtId="181" fontId="53" fillId="0" borderId="0" xfId="280" applyNumberFormat="1" applyFont="1" applyFill="1" applyBorder="1" applyAlignment="1" applyProtection="1">
      <alignment vertical="center" wrapText="1"/>
    </xf>
    <xf numFmtId="177" fontId="53" fillId="0" borderId="0" xfId="280" applyFont="1" applyFill="1" applyBorder="1" applyAlignment="1" applyProtection="1">
      <alignment vertical="center" wrapText="1"/>
    </xf>
    <xf numFmtId="0" fontId="53" fillId="0" borderId="0" xfId="0" applyFont="1" applyAlignment="1">
      <alignment horizontal="center" vertical="center" wrapText="1"/>
    </xf>
    <xf numFmtId="177" fontId="54" fillId="0" borderId="0" xfId="280" applyFont="1" applyFill="1" applyBorder="1" applyAlignment="1" applyProtection="1">
      <alignment vertical="center" wrapText="1"/>
    </xf>
    <xf numFmtId="0" fontId="54" fillId="0" borderId="0" xfId="0" applyFont="1" applyBorder="1" applyAlignment="1">
      <alignment horizontal="left" vertical="center" wrapText="1"/>
    </xf>
    <xf numFmtId="0" fontId="54" fillId="0" borderId="0" xfId="0" applyFont="1" applyBorder="1" applyAlignment="1">
      <alignment vertical="center" wrapText="1"/>
    </xf>
    <xf numFmtId="181" fontId="53" fillId="0" borderId="25" xfId="280" applyNumberFormat="1" applyFont="1" applyFill="1" applyBorder="1" applyAlignment="1" applyProtection="1">
      <alignment horizontal="right" vertical="center" wrapText="1"/>
    </xf>
    <xf numFmtId="181" fontId="53" fillId="0" borderId="26" xfId="280" applyNumberFormat="1" applyFont="1" applyFill="1" applyBorder="1" applyAlignment="1" applyProtection="1">
      <alignment horizontal="right" vertical="center" wrapText="1"/>
    </xf>
    <xf numFmtId="181" fontId="53" fillId="8" borderId="27" xfId="280" applyNumberFormat="1" applyFont="1" applyFill="1" applyBorder="1" applyAlignment="1" applyProtection="1">
      <alignment horizontal="right" vertical="center" wrapText="1"/>
    </xf>
    <xf numFmtId="181" fontId="53" fillId="0" borderId="28" xfId="280" applyNumberFormat="1" applyFont="1" applyFill="1" applyBorder="1" applyAlignment="1" applyProtection="1">
      <alignment horizontal="right" vertical="center" wrapText="1"/>
    </xf>
    <xf numFmtId="181" fontId="53" fillId="8" borderId="28" xfId="280" applyNumberFormat="1" applyFont="1" applyFill="1" applyBorder="1" applyAlignment="1" applyProtection="1">
      <alignment horizontal="right" vertical="center" wrapText="1"/>
    </xf>
    <xf numFmtId="181" fontId="53" fillId="0" borderId="29" xfId="280" applyNumberFormat="1" applyFont="1" applyFill="1" applyBorder="1" applyAlignment="1" applyProtection="1">
      <alignment horizontal="right" vertical="center" wrapText="1"/>
    </xf>
    <xf numFmtId="181" fontId="53" fillId="0" borderId="30" xfId="280" applyNumberFormat="1" applyFont="1" applyFill="1" applyBorder="1" applyAlignment="1" applyProtection="1">
      <alignment horizontal="right" vertical="center" wrapText="1"/>
    </xf>
    <xf numFmtId="181" fontId="53" fillId="0" borderId="31" xfId="280" applyNumberFormat="1" applyFont="1" applyFill="1" applyBorder="1" applyAlignment="1" applyProtection="1">
      <alignment horizontal="right" vertical="center" wrapText="1"/>
    </xf>
    <xf numFmtId="181" fontId="53" fillId="8" borderId="32" xfId="280" applyNumberFormat="1" applyFont="1" applyFill="1" applyBorder="1" applyAlignment="1" applyProtection="1">
      <alignment horizontal="right" vertical="center" wrapText="1"/>
    </xf>
    <xf numFmtId="181" fontId="53" fillId="0" borderId="33" xfId="280" applyNumberFormat="1" applyFont="1" applyFill="1" applyBorder="1" applyAlignment="1" applyProtection="1">
      <alignment horizontal="right" vertical="center" wrapText="1"/>
    </xf>
    <xf numFmtId="181" fontId="53" fillId="8" borderId="33" xfId="280" applyNumberFormat="1" applyFont="1" applyFill="1" applyBorder="1" applyAlignment="1" applyProtection="1">
      <alignment horizontal="right" vertical="center" wrapText="1"/>
    </xf>
    <xf numFmtId="181" fontId="53" fillId="0" borderId="34" xfId="280" applyNumberFormat="1" applyFont="1" applyFill="1" applyBorder="1" applyAlignment="1" applyProtection="1">
      <alignment horizontal="right" vertical="center" wrapText="1"/>
    </xf>
    <xf numFmtId="0" fontId="56" fillId="0" borderId="0" xfId="0" applyFont="1" applyAlignment="1">
      <alignment vertical="center" wrapText="1"/>
    </xf>
    <xf numFmtId="181" fontId="53" fillId="0" borderId="35" xfId="280" applyNumberFormat="1" applyFont="1" applyFill="1" applyBorder="1" applyAlignment="1" applyProtection="1">
      <alignment horizontal="right" vertical="center" wrapText="1"/>
    </xf>
    <xf numFmtId="181" fontId="53" fillId="0" borderId="36" xfId="280" applyNumberFormat="1" applyFont="1" applyFill="1" applyBorder="1" applyAlignment="1" applyProtection="1">
      <alignment horizontal="right" vertical="center" wrapText="1"/>
    </xf>
    <xf numFmtId="181" fontId="53" fillId="8" borderId="37" xfId="280" applyNumberFormat="1" applyFont="1" applyFill="1" applyBorder="1" applyAlignment="1" applyProtection="1">
      <alignment horizontal="right" vertical="center" wrapText="1"/>
    </xf>
    <xf numFmtId="181" fontId="53" fillId="0" borderId="38" xfId="280" applyNumberFormat="1" applyFont="1" applyFill="1" applyBorder="1" applyAlignment="1" applyProtection="1">
      <alignment horizontal="right" vertical="center" wrapText="1"/>
    </xf>
    <xf numFmtId="181" fontId="53" fillId="8" borderId="38" xfId="280" applyNumberFormat="1" applyFont="1" applyFill="1" applyBorder="1" applyAlignment="1" applyProtection="1">
      <alignment horizontal="right" vertical="center" wrapText="1"/>
    </xf>
    <xf numFmtId="181" fontId="53" fillId="0" borderId="39" xfId="280" applyNumberFormat="1" applyFont="1" applyFill="1" applyBorder="1" applyAlignment="1" applyProtection="1">
      <alignment horizontal="right" vertical="center" wrapText="1"/>
    </xf>
    <xf numFmtId="181" fontId="53" fillId="0" borderId="40" xfId="280" applyNumberFormat="1" applyFont="1" applyFill="1" applyBorder="1" applyAlignment="1" applyProtection="1">
      <alignment horizontal="right" vertical="center" wrapText="1"/>
    </xf>
    <xf numFmtId="181" fontId="53" fillId="0" borderId="41" xfId="280" applyNumberFormat="1" applyFont="1" applyFill="1" applyBorder="1" applyAlignment="1" applyProtection="1">
      <alignment horizontal="right" vertical="center" wrapText="1"/>
    </xf>
    <xf numFmtId="181" fontId="53" fillId="8" borderId="42" xfId="280" applyNumberFormat="1" applyFont="1" applyFill="1" applyBorder="1" applyAlignment="1" applyProtection="1">
      <alignment horizontal="right" vertical="center" wrapText="1"/>
    </xf>
    <xf numFmtId="181" fontId="53" fillId="0" borderId="43" xfId="280" applyNumberFormat="1" applyFont="1" applyFill="1" applyBorder="1" applyAlignment="1" applyProtection="1">
      <alignment horizontal="right" vertical="center" wrapText="1"/>
    </xf>
    <xf numFmtId="181" fontId="53" fillId="8" borderId="43" xfId="280" applyNumberFormat="1" applyFont="1" applyFill="1" applyBorder="1" applyAlignment="1" applyProtection="1">
      <alignment horizontal="right" vertical="center" wrapText="1"/>
    </xf>
    <xf numFmtId="181" fontId="53" fillId="0" borderId="44" xfId="280" applyNumberFormat="1" applyFont="1" applyFill="1" applyBorder="1" applyAlignment="1" applyProtection="1">
      <alignment horizontal="right" vertical="center" wrapText="1"/>
    </xf>
    <xf numFmtId="181" fontId="53" fillId="0" borderId="45" xfId="280" applyNumberFormat="1" applyFont="1" applyFill="1" applyBorder="1" applyAlignment="1" applyProtection="1">
      <alignment horizontal="right" vertical="center" wrapText="1"/>
    </xf>
    <xf numFmtId="181" fontId="53" fillId="0" borderId="46" xfId="280" applyNumberFormat="1" applyFont="1" applyFill="1" applyBorder="1" applyAlignment="1" applyProtection="1">
      <alignment horizontal="right" vertical="center" wrapText="1"/>
    </xf>
    <xf numFmtId="181" fontId="53" fillId="8" borderId="47" xfId="280" applyNumberFormat="1" applyFont="1" applyFill="1" applyBorder="1" applyAlignment="1" applyProtection="1">
      <alignment horizontal="right" vertical="center" wrapText="1"/>
    </xf>
    <xf numFmtId="181" fontId="53" fillId="0" borderId="48" xfId="280" applyNumberFormat="1" applyFont="1" applyFill="1" applyBorder="1" applyAlignment="1" applyProtection="1">
      <alignment horizontal="right" vertical="center" wrapText="1"/>
    </xf>
    <xf numFmtId="181" fontId="53" fillId="8" borderId="48" xfId="280" applyNumberFormat="1" applyFont="1" applyFill="1" applyBorder="1" applyAlignment="1" applyProtection="1">
      <alignment horizontal="right" vertical="center" wrapText="1"/>
    </xf>
    <xf numFmtId="181" fontId="53" fillId="0" borderId="49" xfId="280" applyNumberFormat="1" applyFont="1" applyFill="1" applyBorder="1" applyAlignment="1" applyProtection="1">
      <alignment horizontal="right" vertical="center" wrapText="1"/>
    </xf>
    <xf numFmtId="181" fontId="53" fillId="0" borderId="50" xfId="280" applyNumberFormat="1" applyFont="1" applyFill="1" applyBorder="1" applyAlignment="1" applyProtection="1">
      <alignment horizontal="right" vertical="center" wrapText="1"/>
    </xf>
    <xf numFmtId="181" fontId="53" fillId="0" borderId="51" xfId="280" applyNumberFormat="1" applyFont="1" applyFill="1" applyBorder="1" applyAlignment="1" applyProtection="1">
      <alignment horizontal="right" vertical="center" wrapText="1"/>
    </xf>
    <xf numFmtId="181" fontId="53" fillId="8" borderId="52" xfId="280" applyNumberFormat="1" applyFont="1" applyFill="1" applyBorder="1" applyAlignment="1" applyProtection="1">
      <alignment horizontal="right" vertical="center" wrapText="1"/>
    </xf>
    <xf numFmtId="181" fontId="53" fillId="0" borderId="53" xfId="280" applyNumberFormat="1" applyFont="1" applyFill="1" applyBorder="1" applyAlignment="1" applyProtection="1">
      <alignment horizontal="right" vertical="center" wrapText="1"/>
    </xf>
    <xf numFmtId="181" fontId="53" fillId="8" borderId="53" xfId="280" applyNumberFormat="1" applyFont="1" applyFill="1" applyBorder="1" applyAlignment="1" applyProtection="1">
      <alignment horizontal="right" vertical="center" wrapText="1"/>
    </xf>
    <xf numFmtId="181" fontId="53" fillId="0" borderId="54" xfId="280" applyNumberFormat="1" applyFont="1" applyFill="1" applyBorder="1" applyAlignment="1" applyProtection="1">
      <alignment horizontal="right" vertical="center" wrapText="1"/>
    </xf>
    <xf numFmtId="181" fontId="54" fillId="0" borderId="35" xfId="280" applyNumberFormat="1" applyFont="1" applyFill="1" applyBorder="1" applyAlignment="1" applyProtection="1">
      <alignment horizontal="right" vertical="center" wrapText="1"/>
    </xf>
    <xf numFmtId="181" fontId="54" fillId="0" borderId="36" xfId="280" applyNumberFormat="1" applyFont="1" applyFill="1" applyBorder="1" applyAlignment="1" applyProtection="1">
      <alignment horizontal="right" vertical="center" wrapText="1"/>
    </xf>
    <xf numFmtId="181" fontId="54" fillId="8" borderId="37" xfId="280" applyNumberFormat="1" applyFont="1" applyFill="1" applyBorder="1" applyAlignment="1" applyProtection="1">
      <alignment horizontal="right" vertical="center" wrapText="1"/>
    </xf>
    <xf numFmtId="181" fontId="54" fillId="0" borderId="38" xfId="280" applyNumberFormat="1" applyFont="1" applyFill="1" applyBorder="1" applyAlignment="1" applyProtection="1">
      <alignment horizontal="right" vertical="center" wrapText="1"/>
    </xf>
    <xf numFmtId="181" fontId="54" fillId="8" borderId="38" xfId="280" applyNumberFormat="1" applyFont="1" applyFill="1" applyBorder="1" applyAlignment="1" applyProtection="1">
      <alignment horizontal="right" vertical="center" wrapText="1"/>
    </xf>
    <xf numFmtId="181" fontId="54" fillId="0" borderId="39" xfId="280" applyNumberFormat="1" applyFont="1" applyFill="1" applyBorder="1" applyAlignment="1" applyProtection="1">
      <alignment horizontal="right" vertical="center" wrapText="1"/>
    </xf>
    <xf numFmtId="181" fontId="54" fillId="8" borderId="42" xfId="280" applyNumberFormat="1" applyFont="1" applyFill="1" applyBorder="1" applyAlignment="1" applyProtection="1">
      <alignment horizontal="right" vertical="center" wrapText="1"/>
    </xf>
    <xf numFmtId="181" fontId="54" fillId="8" borderId="32" xfId="280" applyNumberFormat="1" applyFont="1" applyFill="1" applyBorder="1" applyAlignment="1" applyProtection="1">
      <alignment horizontal="right" vertical="center" wrapText="1"/>
    </xf>
    <xf numFmtId="181" fontId="53" fillId="0" borderId="55" xfId="280" applyNumberFormat="1" applyFont="1" applyFill="1" applyBorder="1" applyAlignment="1" applyProtection="1">
      <alignment horizontal="right" vertical="center" wrapText="1"/>
    </xf>
    <xf numFmtId="181" fontId="53" fillId="0" borderId="56" xfId="280" applyNumberFormat="1" applyFont="1" applyFill="1" applyBorder="1" applyAlignment="1" applyProtection="1">
      <alignment horizontal="right" vertical="center" wrapText="1"/>
    </xf>
    <xf numFmtId="181" fontId="54" fillId="8" borderId="57" xfId="280" applyNumberFormat="1" applyFont="1" applyFill="1" applyBorder="1" applyAlignment="1" applyProtection="1">
      <alignment horizontal="right" vertical="center" wrapText="1"/>
    </xf>
    <xf numFmtId="181" fontId="53" fillId="0" borderId="58" xfId="280" applyNumberFormat="1" applyFont="1" applyFill="1" applyBorder="1" applyAlignment="1" applyProtection="1">
      <alignment horizontal="right" vertical="center" wrapText="1"/>
    </xf>
    <xf numFmtId="181" fontId="54" fillId="8" borderId="58" xfId="280" applyNumberFormat="1" applyFont="1" applyFill="1" applyBorder="1" applyAlignment="1" applyProtection="1">
      <alignment horizontal="right" vertical="center" wrapText="1"/>
    </xf>
    <xf numFmtId="181" fontId="53" fillId="0" borderId="59" xfId="280" applyNumberFormat="1" applyFont="1" applyFill="1" applyBorder="1" applyAlignment="1" applyProtection="1">
      <alignment horizontal="right" vertical="center" wrapText="1"/>
    </xf>
    <xf numFmtId="0" fontId="55" fillId="0" borderId="0" xfId="0" applyFont="1" applyBorder="1" applyAlignment="1">
      <alignment vertical="center" wrapText="1"/>
    </xf>
    <xf numFmtId="182" fontId="53" fillId="0" borderId="0" xfId="0" applyNumberFormat="1" applyFont="1" applyBorder="1" applyAlignment="1">
      <alignment horizontal="right"/>
    </xf>
    <xf numFmtId="181" fontId="53" fillId="0" borderId="20" xfId="280" applyNumberFormat="1" applyFont="1" applyFill="1" applyBorder="1" applyAlignment="1" applyProtection="1">
      <alignment horizontal="center" wrapText="1"/>
    </xf>
    <xf numFmtId="0" fontId="59" fillId="0" borderId="0" xfId="0" applyFont="1" applyBorder="1"/>
    <xf numFmtId="0" fontId="59" fillId="0" borderId="0" xfId="0" applyFont="1"/>
    <xf numFmtId="0" fontId="58" fillId="0" borderId="0" xfId="0" applyFont="1" applyBorder="1" applyAlignment="1"/>
    <xf numFmtId="0" fontId="55" fillId="0" borderId="0" xfId="0" applyFont="1" applyBorder="1" applyAlignment="1"/>
    <xf numFmtId="0" fontId="53" fillId="0" borderId="0" xfId="0" applyFont="1" applyBorder="1" applyAlignment="1">
      <alignment horizontal="right"/>
    </xf>
    <xf numFmtId="166" fontId="53" fillId="0" borderId="26" xfId="310" applyFont="1" applyFill="1" applyBorder="1" applyAlignment="1" applyProtection="1">
      <alignment horizontal="right" vertical="center"/>
    </xf>
    <xf numFmtId="166" fontId="53" fillId="8" borderId="28" xfId="310" applyFont="1" applyFill="1" applyBorder="1" applyAlignment="1" applyProtection="1">
      <alignment horizontal="right" vertical="center"/>
    </xf>
    <xf numFmtId="166" fontId="53" fillId="0" borderId="46" xfId="310" applyFont="1" applyFill="1" applyBorder="1" applyAlignment="1" applyProtection="1">
      <alignment horizontal="right" vertical="center"/>
    </xf>
    <xf numFmtId="166" fontId="53" fillId="8" borderId="48" xfId="310" applyFont="1" applyFill="1" applyBorder="1" applyAlignment="1" applyProtection="1">
      <alignment horizontal="right" vertical="center"/>
    </xf>
    <xf numFmtId="166" fontId="53" fillId="0" borderId="36" xfId="310" applyFont="1" applyFill="1" applyBorder="1" applyAlignment="1" applyProtection="1">
      <alignment horizontal="right" vertical="center"/>
    </xf>
    <xf numFmtId="166" fontId="53" fillId="8" borderId="38" xfId="310" applyFont="1" applyFill="1" applyBorder="1" applyAlignment="1" applyProtection="1">
      <alignment horizontal="right" vertical="center"/>
    </xf>
    <xf numFmtId="166" fontId="53" fillId="0" borderId="41" xfId="310" applyFont="1" applyFill="1" applyBorder="1" applyAlignment="1" applyProtection="1">
      <alignment horizontal="right" vertical="center"/>
    </xf>
    <xf numFmtId="166" fontId="53" fillId="8" borderId="43" xfId="310" applyFont="1" applyFill="1" applyBorder="1" applyAlignment="1" applyProtection="1">
      <alignment horizontal="right" vertical="center"/>
    </xf>
    <xf numFmtId="166" fontId="53" fillId="0" borderId="66" xfId="310" applyFont="1" applyFill="1" applyBorder="1" applyAlignment="1" applyProtection="1">
      <alignment horizontal="right" vertical="center"/>
    </xf>
    <xf numFmtId="166" fontId="53" fillId="8" borderId="67" xfId="310" applyFont="1" applyFill="1" applyBorder="1" applyAlignment="1" applyProtection="1">
      <alignment horizontal="right" vertical="center"/>
    </xf>
    <xf numFmtId="166" fontId="53" fillId="0" borderId="56" xfId="310" applyFont="1" applyFill="1" applyBorder="1" applyAlignment="1" applyProtection="1">
      <alignment horizontal="right" vertical="center"/>
    </xf>
    <xf numFmtId="166" fontId="53" fillId="8" borderId="58" xfId="310" applyFont="1" applyFill="1" applyBorder="1" applyAlignment="1" applyProtection="1">
      <alignment horizontal="right" vertical="center"/>
    </xf>
    <xf numFmtId="166" fontId="53" fillId="0" borderId="68" xfId="310" applyFont="1" applyFill="1" applyBorder="1" applyAlignment="1" applyProtection="1">
      <alignment horizontal="right" vertical="center"/>
    </xf>
    <xf numFmtId="166" fontId="53" fillId="8" borderId="69" xfId="310" applyFont="1" applyFill="1" applyBorder="1" applyAlignment="1" applyProtection="1">
      <alignment horizontal="right" vertical="center"/>
    </xf>
    <xf numFmtId="0" fontId="55" fillId="0" borderId="0" xfId="0" applyFont="1" applyFill="1" applyBorder="1" applyAlignment="1">
      <alignment horizontal="justify" vertical="top" wrapText="1"/>
    </xf>
    <xf numFmtId="4" fontId="55" fillId="0" borderId="0" xfId="0" applyNumberFormat="1" applyFont="1" applyBorder="1" applyAlignment="1">
      <alignment horizontal="right" vertical="center"/>
    </xf>
    <xf numFmtId="166" fontId="55" fillId="0" borderId="0" xfId="310" applyFont="1" applyFill="1" applyBorder="1" applyAlignment="1" applyProtection="1">
      <alignment horizontal="right" vertical="center"/>
    </xf>
    <xf numFmtId="0" fontId="55" fillId="0" borderId="0" xfId="0" applyFont="1"/>
    <xf numFmtId="0" fontId="58" fillId="0" borderId="0" xfId="0" applyFont="1" applyBorder="1" applyAlignment="1">
      <alignment vertical="center" wrapText="1"/>
    </xf>
    <xf numFmtId="182" fontId="53" fillId="0" borderId="0" xfId="0" applyNumberFormat="1" applyFont="1" applyBorder="1" applyAlignment="1">
      <alignment horizontal="right" vertical="center" wrapText="1"/>
    </xf>
    <xf numFmtId="0" fontId="53" fillId="0" borderId="0" xfId="0" applyFont="1" applyBorder="1" applyAlignment="1">
      <alignment horizontal="center" vertical="center" wrapText="1"/>
    </xf>
    <xf numFmtId="0" fontId="54" fillId="0" borderId="0" xfId="0" applyFont="1" applyBorder="1" applyAlignment="1">
      <alignment horizontal="center" wrapText="1"/>
    </xf>
    <xf numFmtId="0" fontId="54" fillId="0" borderId="0" xfId="0" applyFont="1" applyAlignment="1">
      <alignment horizontal="center" wrapText="1"/>
    </xf>
    <xf numFmtId="0" fontId="53" fillId="0" borderId="17" xfId="0" applyFont="1" applyBorder="1" applyAlignment="1">
      <alignment horizontal="justify" vertical="center" wrapText="1"/>
    </xf>
    <xf numFmtId="0" fontId="54" fillId="0" borderId="0" xfId="0" applyFont="1" applyBorder="1" applyAlignment="1"/>
    <xf numFmtId="0" fontId="54" fillId="8" borderId="18" xfId="0" applyFont="1" applyFill="1" applyBorder="1" applyAlignment="1">
      <alignment horizontal="center" vertical="center" wrapText="1"/>
    </xf>
    <xf numFmtId="0" fontId="54" fillId="8" borderId="23" xfId="0" applyFont="1" applyFill="1" applyBorder="1" applyAlignment="1">
      <alignment horizontal="center" vertical="center" wrapText="1"/>
    </xf>
    <xf numFmtId="0" fontId="53" fillId="0" borderId="0" xfId="0" applyFont="1" applyBorder="1" applyAlignment="1">
      <alignment horizontal="left" vertical="center" wrapText="1"/>
    </xf>
    <xf numFmtId="0" fontId="58" fillId="0" borderId="0" xfId="0" applyFont="1" applyBorder="1" applyAlignment="1">
      <alignment horizontal="left" vertical="center" wrapText="1"/>
    </xf>
    <xf numFmtId="0" fontId="54" fillId="8" borderId="17" xfId="0" applyFont="1" applyFill="1" applyBorder="1" applyAlignment="1">
      <alignment horizontal="center" vertical="center" wrapText="1"/>
    </xf>
    <xf numFmtId="0" fontId="54" fillId="8" borderId="24" xfId="0" applyFont="1" applyFill="1" applyBorder="1" applyAlignment="1">
      <alignment horizontal="center" vertical="center" wrapText="1"/>
    </xf>
    <xf numFmtId="0" fontId="54" fillId="8" borderId="20" xfId="0" applyFont="1" applyFill="1" applyBorder="1" applyAlignment="1">
      <alignment horizontal="center" vertical="center" wrapText="1"/>
    </xf>
    <xf numFmtId="4" fontId="58" fillId="8" borderId="17" xfId="0" applyNumberFormat="1" applyFont="1" applyFill="1" applyBorder="1" applyAlignment="1">
      <alignment horizontal="center" vertical="center" wrapText="1"/>
    </xf>
    <xf numFmtId="0" fontId="55" fillId="0" borderId="0" xfId="0" applyFont="1" applyBorder="1" applyAlignment="1">
      <alignment horizontal="left" vertical="center" wrapText="1"/>
    </xf>
    <xf numFmtId="0" fontId="55" fillId="0" borderId="0" xfId="0" applyFont="1" applyBorder="1" applyAlignment="1">
      <alignment horizontal="center" vertical="center" wrapText="1"/>
    </xf>
    <xf numFmtId="0" fontId="54" fillId="8" borderId="20" xfId="0" applyFont="1" applyFill="1" applyBorder="1" applyAlignment="1">
      <alignment horizontal="center" vertical="center" wrapText="1"/>
    </xf>
    <xf numFmtId="0" fontId="54" fillId="8" borderId="18" xfId="0" applyFont="1" applyFill="1" applyBorder="1" applyAlignment="1">
      <alignment horizontal="center" vertical="center" wrapText="1"/>
    </xf>
    <xf numFmtId="0" fontId="54" fillId="8" borderId="17" xfId="0" applyFont="1" applyFill="1" applyBorder="1" applyAlignment="1">
      <alignment horizontal="center" vertical="center" wrapText="1"/>
    </xf>
    <xf numFmtId="181" fontId="54" fillId="8" borderId="18" xfId="280" applyNumberFormat="1" applyFont="1" applyFill="1" applyBorder="1" applyAlignment="1" applyProtection="1">
      <alignment horizontal="center" wrapText="1"/>
    </xf>
    <xf numFmtId="181" fontId="54" fillId="8" borderId="17" xfId="280" applyNumberFormat="1" applyFont="1" applyFill="1" applyBorder="1" applyAlignment="1" applyProtection="1">
      <alignment horizontal="center" wrapText="1"/>
    </xf>
    <xf numFmtId="49" fontId="53" fillId="0" borderId="20" xfId="0" applyNumberFormat="1" applyFont="1" applyBorder="1" applyAlignment="1">
      <alignment horizontal="center" vertical="center" wrapText="1"/>
    </xf>
    <xf numFmtId="49" fontId="53" fillId="0" borderId="20" xfId="0" applyNumberFormat="1" applyFont="1" applyBorder="1" applyAlignment="1">
      <alignment horizontal="justify" vertical="center" wrapText="1"/>
    </xf>
    <xf numFmtId="181" fontId="54" fillId="8" borderId="17" xfId="280" applyNumberFormat="1" applyFont="1" applyFill="1" applyBorder="1" applyAlignment="1" applyProtection="1">
      <alignment horizontal="center" vertical="center" wrapText="1"/>
    </xf>
    <xf numFmtId="181" fontId="54" fillId="8" borderId="18" xfId="280" applyNumberFormat="1" applyFont="1" applyFill="1" applyBorder="1" applyAlignment="1" applyProtection="1">
      <alignment horizontal="center" vertical="center" wrapText="1"/>
    </xf>
    <xf numFmtId="181" fontId="54" fillId="24" borderId="18" xfId="280" applyNumberFormat="1" applyFont="1" applyFill="1" applyBorder="1" applyAlignment="1" applyProtection="1">
      <alignment horizontal="center" vertical="center" wrapText="1"/>
    </xf>
    <xf numFmtId="181" fontId="53" fillId="24" borderId="18" xfId="280" applyNumberFormat="1" applyFont="1" applyFill="1" applyBorder="1" applyAlignment="1" applyProtection="1">
      <alignment horizontal="center" vertical="center" wrapText="1"/>
    </xf>
    <xf numFmtId="0" fontId="54" fillId="8" borderId="19" xfId="0" applyFont="1" applyFill="1" applyBorder="1" applyAlignment="1">
      <alignment horizontal="center" vertical="center" wrapText="1"/>
    </xf>
    <xf numFmtId="181" fontId="54" fillId="8" borderId="19" xfId="280" applyNumberFormat="1" applyFont="1" applyFill="1" applyBorder="1" applyAlignment="1" applyProtection="1">
      <alignment horizontal="center" vertical="center" wrapText="1"/>
    </xf>
    <xf numFmtId="177" fontId="54" fillId="8" borderId="24" xfId="280" applyFont="1" applyFill="1" applyBorder="1" applyAlignment="1" applyProtection="1">
      <alignment horizontal="center" vertical="center" wrapText="1"/>
    </xf>
    <xf numFmtId="181" fontId="54" fillId="8" borderId="19" xfId="280" applyNumberFormat="1" applyFont="1" applyFill="1" applyBorder="1" applyAlignment="1" applyProtection="1">
      <alignment horizontal="right" vertical="center" wrapText="1"/>
    </xf>
    <xf numFmtId="181" fontId="54" fillId="8" borderId="17" xfId="280" applyNumberFormat="1" applyFont="1" applyFill="1" applyBorder="1" applyAlignment="1" applyProtection="1">
      <alignment horizontal="right" vertical="center" wrapText="1"/>
    </xf>
    <xf numFmtId="181" fontId="54" fillId="8" borderId="24" xfId="280" applyNumberFormat="1" applyFont="1" applyFill="1" applyBorder="1" applyAlignment="1" applyProtection="1">
      <alignment horizontal="right" vertical="center" wrapText="1"/>
    </xf>
    <xf numFmtId="181" fontId="54" fillId="8" borderId="18" xfId="280" applyNumberFormat="1" applyFont="1" applyFill="1" applyBorder="1" applyAlignment="1" applyProtection="1">
      <alignment horizontal="right" vertical="center" wrapText="1"/>
    </xf>
    <xf numFmtId="181" fontId="54" fillId="8" borderId="21" xfId="280" applyNumberFormat="1" applyFont="1" applyFill="1" applyBorder="1" applyAlignment="1" applyProtection="1">
      <alignment vertical="center" wrapText="1"/>
    </xf>
    <xf numFmtId="181" fontId="54" fillId="8" borderId="20" xfId="280" applyNumberFormat="1" applyFont="1" applyFill="1" applyBorder="1" applyAlignment="1" applyProtection="1">
      <alignment horizontal="center" wrapText="1"/>
    </xf>
    <xf numFmtId="181" fontId="54" fillId="8" borderId="19" xfId="280" applyNumberFormat="1" applyFont="1" applyFill="1" applyBorder="1" applyAlignment="1" applyProtection="1">
      <alignment horizontal="center" wrapText="1"/>
    </xf>
    <xf numFmtId="181" fontId="54" fillId="8" borderId="24" xfId="280" applyNumberFormat="1" applyFont="1" applyFill="1" applyBorder="1" applyAlignment="1" applyProtection="1">
      <alignment horizontal="center" wrapText="1"/>
    </xf>
    <xf numFmtId="181" fontId="53" fillId="8" borderId="18" xfId="280" applyNumberFormat="1" applyFont="1" applyFill="1" applyBorder="1" applyAlignment="1" applyProtection="1">
      <alignment horizontal="center" wrapText="1"/>
    </xf>
    <xf numFmtId="0" fontId="53" fillId="0" borderId="71" xfId="0" applyFont="1" applyBorder="1" applyAlignment="1">
      <alignment vertical="center" wrapText="1"/>
    </xf>
    <xf numFmtId="0" fontId="53" fillId="0" borderId="32" xfId="0" applyFont="1" applyFill="1" applyBorder="1" applyAlignment="1">
      <alignment horizontal="justify" vertical="center" wrapText="1"/>
    </xf>
    <xf numFmtId="0" fontId="53" fillId="0" borderId="37" xfId="0" applyFont="1" applyFill="1" applyBorder="1" applyAlignment="1">
      <alignment horizontal="justify" vertical="center" wrapText="1"/>
    </xf>
    <xf numFmtId="0" fontId="53" fillId="0" borderId="42" xfId="0" applyFont="1" applyFill="1" applyBorder="1" applyAlignment="1">
      <alignment horizontal="justify" vertical="center" wrapText="1"/>
    </xf>
    <xf numFmtId="0" fontId="53" fillId="0" borderId="47" xfId="0" applyFont="1" applyFill="1" applyBorder="1" applyAlignment="1">
      <alignment horizontal="justify" vertical="center" wrapText="1"/>
    </xf>
    <xf numFmtId="0" fontId="53" fillId="0" borderId="52" xfId="0" applyFont="1" applyFill="1" applyBorder="1" applyAlignment="1">
      <alignment horizontal="justify" vertical="center" wrapText="1"/>
    </xf>
    <xf numFmtId="0" fontId="53" fillId="0" borderId="57" xfId="0" applyFont="1" applyFill="1" applyBorder="1" applyAlignment="1">
      <alignment horizontal="justify" vertical="center" wrapText="1"/>
    </xf>
    <xf numFmtId="0" fontId="54" fillId="8" borderId="60" xfId="0" applyFont="1" applyFill="1" applyBorder="1" applyAlignment="1">
      <alignment horizontal="center" vertical="center" wrapText="1"/>
    </xf>
    <xf numFmtId="4" fontId="53" fillId="0" borderId="26" xfId="0" applyNumberFormat="1" applyFont="1" applyFill="1" applyBorder="1" applyAlignment="1">
      <alignment horizontal="right" vertical="center"/>
    </xf>
    <xf numFmtId="0" fontId="53" fillId="0" borderId="46" xfId="0" applyFont="1" applyFill="1" applyBorder="1" applyAlignment="1">
      <alignment horizontal="justify" vertical="top" wrapText="1"/>
    </xf>
    <xf numFmtId="4" fontId="53" fillId="0" borderId="46" xfId="0" applyNumberFormat="1" applyFont="1" applyFill="1" applyBorder="1" applyAlignment="1">
      <alignment horizontal="right" vertical="center"/>
    </xf>
    <xf numFmtId="0" fontId="53" fillId="0" borderId="36" xfId="0" applyFont="1" applyFill="1" applyBorder="1" applyAlignment="1">
      <alignment horizontal="justify" vertical="top" wrapText="1"/>
    </xf>
    <xf numFmtId="4" fontId="53" fillId="0" borderId="36" xfId="0" applyNumberFormat="1" applyFont="1" applyFill="1" applyBorder="1" applyAlignment="1">
      <alignment horizontal="right" vertical="center"/>
    </xf>
    <xf numFmtId="0" fontId="53" fillId="0" borderId="41" xfId="0" applyFont="1" applyFill="1" applyBorder="1" applyAlignment="1">
      <alignment horizontal="justify" vertical="top" wrapText="1"/>
    </xf>
    <xf numFmtId="4" fontId="53" fillId="0" borderId="41" xfId="0" applyNumberFormat="1" applyFont="1" applyFill="1" applyBorder="1" applyAlignment="1">
      <alignment horizontal="right" vertical="center"/>
    </xf>
    <xf numFmtId="4" fontId="53" fillId="0" borderId="46" xfId="0" applyNumberFormat="1" applyFont="1" applyBorder="1" applyAlignment="1">
      <alignment horizontal="right" vertical="center"/>
    </xf>
    <xf numFmtId="4" fontId="53" fillId="0" borderId="36" xfId="0" applyNumberFormat="1" applyFont="1" applyBorder="1" applyAlignment="1">
      <alignment horizontal="right" vertical="center"/>
    </xf>
    <xf numFmtId="4" fontId="53" fillId="0" borderId="41" xfId="0" applyNumberFormat="1" applyFont="1" applyBorder="1" applyAlignment="1">
      <alignment horizontal="right" vertical="center"/>
    </xf>
    <xf numFmtId="0" fontId="53" fillId="0" borderId="51" xfId="0" applyFont="1" applyFill="1" applyBorder="1" applyAlignment="1">
      <alignment horizontal="justify" vertical="top" wrapText="1"/>
    </xf>
    <xf numFmtId="4" fontId="53" fillId="0" borderId="66" xfId="0" applyNumberFormat="1" applyFont="1" applyBorder="1" applyAlignment="1">
      <alignment horizontal="right" vertical="center"/>
    </xf>
    <xf numFmtId="0" fontId="53" fillId="0" borderId="56" xfId="0" applyFont="1" applyFill="1" applyBorder="1" applyAlignment="1">
      <alignment horizontal="justify" vertical="top" wrapText="1"/>
    </xf>
    <xf numFmtId="4" fontId="53" fillId="0" borderId="56" xfId="0" applyNumberFormat="1" applyFont="1" applyBorder="1" applyAlignment="1">
      <alignment horizontal="right" vertical="center"/>
    </xf>
    <xf numFmtId="0" fontId="53" fillId="0" borderId="68" xfId="0" applyFont="1" applyFill="1" applyBorder="1" applyAlignment="1">
      <alignment horizontal="justify" vertical="top" wrapText="1"/>
    </xf>
    <xf numFmtId="4" fontId="53" fillId="0" borderId="68" xfId="0" applyNumberFormat="1" applyFont="1" applyBorder="1" applyAlignment="1">
      <alignment horizontal="right" vertical="center"/>
    </xf>
    <xf numFmtId="181" fontId="54" fillId="33" borderId="17" xfId="280" applyNumberFormat="1" applyFont="1" applyFill="1" applyBorder="1" applyAlignment="1" applyProtection="1">
      <alignment horizontal="center" vertical="center" wrapText="1"/>
    </xf>
    <xf numFmtId="0" fontId="54" fillId="33" borderId="15" xfId="0" applyFont="1" applyFill="1" applyBorder="1" applyAlignment="1">
      <alignment horizontal="center" vertical="center" wrapText="1"/>
    </xf>
    <xf numFmtId="181" fontId="53" fillId="0" borderId="77" xfId="280" applyNumberFormat="1" applyFont="1" applyFill="1" applyBorder="1" applyAlignment="1" applyProtection="1">
      <alignment horizontal="center" wrapText="1"/>
    </xf>
    <xf numFmtId="181" fontId="54" fillId="8" borderId="77" xfId="280" applyNumberFormat="1" applyFont="1" applyFill="1" applyBorder="1" applyAlignment="1" applyProtection="1">
      <alignment horizontal="center" wrapText="1"/>
    </xf>
    <xf numFmtId="181" fontId="53" fillId="0" borderId="23" xfId="280" applyNumberFormat="1" applyFont="1" applyFill="1" applyBorder="1" applyAlignment="1" applyProtection="1">
      <alignment horizontal="left" wrapText="1"/>
    </xf>
    <xf numFmtId="181" fontId="53" fillId="0" borderId="20" xfId="280" applyNumberFormat="1" applyFont="1" applyFill="1" applyBorder="1" applyAlignment="1" applyProtection="1">
      <alignment horizontal="left" wrapText="1"/>
    </xf>
    <xf numFmtId="181" fontId="53" fillId="35" borderId="17" xfId="280" applyNumberFormat="1" applyFont="1" applyFill="1" applyBorder="1" applyAlignment="1" applyProtection="1">
      <alignment horizontal="center" vertical="center" wrapText="1"/>
    </xf>
    <xf numFmtId="181" fontId="54" fillId="35" borderId="17" xfId="280" applyNumberFormat="1" applyFont="1" applyFill="1" applyBorder="1" applyAlignment="1" applyProtection="1">
      <alignment horizontal="center" vertical="center" wrapText="1"/>
    </xf>
    <xf numFmtId="0" fontId="54" fillId="33" borderId="19" xfId="0" applyFont="1" applyFill="1" applyBorder="1" applyAlignment="1">
      <alignment horizontal="center" vertical="center" wrapText="1"/>
    </xf>
    <xf numFmtId="0" fontId="54" fillId="33" borderId="17" xfId="0" applyFont="1" applyFill="1" applyBorder="1" applyAlignment="1">
      <alignment horizontal="center" vertical="center" wrapText="1"/>
    </xf>
    <xf numFmtId="181" fontId="53" fillId="0" borderId="17" xfId="280" applyNumberFormat="1" applyFont="1" applyFill="1" applyBorder="1" applyAlignment="1" applyProtection="1">
      <alignment horizontal="right" wrapText="1"/>
    </xf>
    <xf numFmtId="181" fontId="54" fillId="8" borderId="17" xfId="280" applyNumberFormat="1" applyFont="1" applyFill="1" applyBorder="1" applyAlignment="1" applyProtection="1">
      <alignment horizontal="right" wrapText="1"/>
    </xf>
    <xf numFmtId="0" fontId="54" fillId="0" borderId="0" xfId="0" applyFont="1" applyFill="1" applyAlignment="1">
      <alignment vertical="center" wrapText="1"/>
    </xf>
    <xf numFmtId="0" fontId="54" fillId="0" borderId="137" xfId="0" applyFont="1" applyFill="1" applyBorder="1" applyAlignment="1">
      <alignment horizontal="center" vertical="center" textRotation="90" wrapText="1"/>
    </xf>
    <xf numFmtId="0" fontId="71" fillId="0" borderId="143" xfId="232" applyFont="1" applyBorder="1" applyAlignment="1">
      <alignment horizontal="center"/>
    </xf>
    <xf numFmtId="181" fontId="53" fillId="0" borderId="144" xfId="280" applyNumberFormat="1" applyFont="1" applyFill="1" applyBorder="1" applyAlignment="1" applyProtection="1">
      <alignment horizontal="center" vertical="center" wrapText="1"/>
      <protection locked="0"/>
    </xf>
    <xf numFmtId="181" fontId="53" fillId="0" borderId="145" xfId="280" applyNumberFormat="1" applyFont="1" applyFill="1" applyBorder="1" applyAlignment="1" applyProtection="1">
      <alignment horizontal="center" vertical="center" wrapText="1"/>
      <protection locked="0"/>
    </xf>
    <xf numFmtId="0" fontId="71" fillId="0" borderId="91" xfId="232" applyFont="1" applyBorder="1" applyAlignment="1">
      <alignment horizontal="center"/>
    </xf>
    <xf numFmtId="181" fontId="53" fillId="0" borderId="148" xfId="280" applyNumberFormat="1" applyFont="1" applyFill="1" applyBorder="1" applyAlignment="1" applyProtection="1">
      <alignment horizontal="center" vertical="center" wrapText="1"/>
      <protection locked="0"/>
    </xf>
    <xf numFmtId="181" fontId="53" fillId="0" borderId="149" xfId="280" applyNumberFormat="1" applyFont="1" applyFill="1" applyBorder="1" applyAlignment="1" applyProtection="1">
      <alignment horizontal="center" vertical="center" wrapText="1"/>
      <protection locked="0"/>
    </xf>
    <xf numFmtId="0" fontId="71" fillId="0" borderId="152" xfId="232" applyFont="1" applyBorder="1" applyAlignment="1">
      <alignment horizontal="center"/>
    </xf>
    <xf numFmtId="181" fontId="53" fillId="0" borderId="153" xfId="280" applyNumberFormat="1" applyFont="1" applyFill="1" applyBorder="1" applyAlignment="1" applyProtection="1">
      <alignment horizontal="center" vertical="center" wrapText="1"/>
      <protection locked="0"/>
    </xf>
    <xf numFmtId="181" fontId="53" fillId="0" borderId="154" xfId="280" applyNumberFormat="1" applyFont="1" applyFill="1" applyBorder="1" applyAlignment="1" applyProtection="1">
      <alignment horizontal="center" vertical="center" wrapText="1"/>
      <protection locked="0"/>
    </xf>
    <xf numFmtId="0" fontId="71" fillId="0" borderId="104" xfId="232" applyFont="1" applyBorder="1" applyAlignment="1">
      <alignment horizontal="center"/>
    </xf>
    <xf numFmtId="181" fontId="53" fillId="0" borderId="158" xfId="280" applyNumberFormat="1" applyFont="1" applyFill="1" applyBorder="1" applyAlignment="1" applyProtection="1">
      <alignment horizontal="center" vertical="center" wrapText="1"/>
      <protection locked="0"/>
    </xf>
    <xf numFmtId="181" fontId="53" fillId="0" borderId="155" xfId="280" applyNumberFormat="1" applyFont="1" applyFill="1" applyBorder="1" applyAlignment="1" applyProtection="1">
      <alignment horizontal="center" vertical="center" wrapText="1"/>
      <protection locked="0"/>
    </xf>
    <xf numFmtId="181" fontId="53" fillId="0" borderId="161" xfId="280" applyNumberFormat="1" applyFont="1" applyFill="1" applyBorder="1" applyAlignment="1" applyProtection="1">
      <alignment horizontal="center" vertical="center" wrapText="1"/>
      <protection locked="0"/>
    </xf>
    <xf numFmtId="181" fontId="53" fillId="0" borderId="162" xfId="280" applyNumberFormat="1" applyFont="1" applyFill="1" applyBorder="1" applyAlignment="1" applyProtection="1">
      <alignment horizontal="center" vertical="center" wrapText="1"/>
      <protection locked="0"/>
    </xf>
    <xf numFmtId="181" fontId="53" fillId="0" borderId="35" xfId="280" applyNumberFormat="1" applyFont="1" applyFill="1" applyBorder="1" applyAlignment="1" applyProtection="1">
      <alignment horizontal="center" vertical="center" wrapText="1"/>
      <protection locked="0"/>
    </xf>
    <xf numFmtId="181" fontId="53" fillId="0" borderId="36" xfId="280" applyNumberFormat="1" applyFont="1" applyFill="1" applyBorder="1" applyAlignment="1" applyProtection="1">
      <alignment horizontal="center" vertical="center" wrapText="1"/>
      <protection locked="0"/>
    </xf>
    <xf numFmtId="181" fontId="53" fillId="0" borderId="165" xfId="280" applyNumberFormat="1" applyFont="1" applyFill="1" applyBorder="1" applyAlignment="1" applyProtection="1">
      <alignment horizontal="center" vertical="center" wrapText="1"/>
      <protection locked="0"/>
    </xf>
    <xf numFmtId="181" fontId="53" fillId="0" borderId="166" xfId="280" applyNumberFormat="1" applyFont="1" applyFill="1" applyBorder="1" applyAlignment="1" applyProtection="1">
      <alignment horizontal="center" vertical="center" wrapText="1"/>
      <protection locked="0"/>
    </xf>
    <xf numFmtId="0" fontId="71" fillId="0" borderId="169" xfId="232" applyFont="1" applyBorder="1" applyAlignment="1">
      <alignment horizontal="center"/>
    </xf>
    <xf numFmtId="0" fontId="71" fillId="0" borderId="170" xfId="232" applyFont="1" applyBorder="1" applyAlignment="1">
      <alignment horizontal="center"/>
    </xf>
    <xf numFmtId="0" fontId="71" fillId="0" borderId="171" xfId="232" applyFont="1" applyBorder="1" applyAlignment="1">
      <alignment horizontal="center"/>
    </xf>
    <xf numFmtId="181" fontId="53" fillId="0" borderId="147" xfId="280" applyNumberFormat="1" applyFont="1" applyFill="1" applyBorder="1" applyAlignment="1" applyProtection="1">
      <alignment horizontal="center" vertical="center" wrapText="1"/>
      <protection locked="0"/>
    </xf>
    <xf numFmtId="181" fontId="53" fillId="0" borderId="151" xfId="280" applyNumberFormat="1" applyFont="1" applyFill="1" applyBorder="1" applyAlignment="1" applyProtection="1">
      <alignment horizontal="center" vertical="center" wrapText="1"/>
      <protection locked="0"/>
    </xf>
    <xf numFmtId="181" fontId="53" fillId="0" borderId="157" xfId="280" applyNumberFormat="1" applyFont="1" applyFill="1" applyBorder="1" applyAlignment="1" applyProtection="1">
      <alignment horizontal="center" vertical="center" wrapText="1"/>
      <protection locked="0"/>
    </xf>
    <xf numFmtId="181" fontId="53" fillId="0" borderId="160" xfId="280" applyNumberFormat="1" applyFont="1" applyFill="1" applyBorder="1" applyAlignment="1" applyProtection="1">
      <alignment horizontal="center" vertical="center" wrapText="1"/>
      <protection locked="0"/>
    </xf>
    <xf numFmtId="181" fontId="53" fillId="0" borderId="164" xfId="280" applyNumberFormat="1" applyFont="1" applyFill="1" applyBorder="1" applyAlignment="1" applyProtection="1">
      <alignment horizontal="center" vertical="center" wrapText="1"/>
      <protection locked="0"/>
    </xf>
    <xf numFmtId="181" fontId="53" fillId="0" borderId="37" xfId="280" applyNumberFormat="1" applyFont="1" applyFill="1" applyBorder="1" applyAlignment="1" applyProtection="1">
      <alignment horizontal="center" vertical="center" wrapText="1"/>
      <protection locked="0"/>
    </xf>
    <xf numFmtId="181" fontId="53" fillId="0" borderId="168" xfId="280" applyNumberFormat="1" applyFont="1" applyFill="1" applyBorder="1" applyAlignment="1" applyProtection="1">
      <alignment horizontal="center" vertical="center" wrapText="1"/>
      <protection locked="0"/>
    </xf>
    <xf numFmtId="181" fontId="53" fillId="0" borderId="55" xfId="280" applyNumberFormat="1" applyFont="1" applyFill="1" applyBorder="1" applyAlignment="1" applyProtection="1">
      <alignment horizontal="center" vertical="center" wrapText="1"/>
      <protection locked="0"/>
    </xf>
    <xf numFmtId="181" fontId="53" fillId="0" borderId="56" xfId="280" applyNumberFormat="1" applyFont="1" applyFill="1" applyBorder="1" applyAlignment="1" applyProtection="1">
      <alignment horizontal="center" vertical="center" wrapText="1"/>
      <protection locked="0"/>
    </xf>
    <xf numFmtId="181" fontId="53" fillId="0" borderId="57" xfId="280" applyNumberFormat="1" applyFont="1" applyFill="1" applyBorder="1" applyAlignment="1" applyProtection="1">
      <alignment horizontal="center" vertical="center" wrapText="1"/>
      <protection locked="0"/>
    </xf>
    <xf numFmtId="0" fontId="53" fillId="0" borderId="166" xfId="0" applyFont="1" applyFill="1" applyBorder="1" applyAlignment="1" applyProtection="1">
      <alignment horizontal="center" vertical="center" wrapText="1"/>
      <protection locked="0"/>
    </xf>
    <xf numFmtId="0" fontId="54" fillId="8" borderId="17" xfId="0" applyFont="1" applyFill="1" applyBorder="1" applyAlignment="1">
      <alignment horizontal="center" vertical="center" wrapText="1"/>
    </xf>
    <xf numFmtId="0" fontId="54" fillId="8" borderId="20" xfId="0" applyFont="1" applyFill="1" applyBorder="1" applyAlignment="1">
      <alignment horizontal="center" vertical="center" wrapText="1"/>
    </xf>
    <xf numFmtId="0" fontId="54" fillId="8" borderId="18" xfId="0" applyFont="1" applyFill="1" applyBorder="1" applyAlignment="1">
      <alignment horizontal="center" vertical="center" wrapText="1"/>
    </xf>
    <xf numFmtId="0" fontId="54" fillId="0" borderId="0" xfId="0" applyFont="1" applyBorder="1" applyAlignment="1">
      <alignment horizontal="left"/>
    </xf>
    <xf numFmtId="181" fontId="53" fillId="0" borderId="19" xfId="280" applyNumberFormat="1" applyFont="1" applyFill="1" applyBorder="1" applyAlignment="1" applyProtection="1">
      <alignment horizontal="center" wrapText="1"/>
      <protection locked="0"/>
    </xf>
    <xf numFmtId="181" fontId="53" fillId="0" borderId="17" xfId="280" applyNumberFormat="1" applyFont="1" applyFill="1" applyBorder="1" applyAlignment="1" applyProtection="1">
      <alignment horizontal="center" wrapText="1"/>
      <protection locked="0"/>
    </xf>
    <xf numFmtId="181" fontId="53" fillId="0" borderId="20" xfId="280" applyNumberFormat="1" applyFont="1" applyFill="1" applyBorder="1" applyAlignment="1" applyProtection="1">
      <alignment horizontal="center" wrapText="1"/>
      <protection locked="0"/>
    </xf>
    <xf numFmtId="181" fontId="53" fillId="0" borderId="77" xfId="280" applyNumberFormat="1" applyFont="1" applyFill="1" applyBorder="1" applyAlignment="1" applyProtection="1">
      <alignment horizontal="center" wrapText="1"/>
      <protection locked="0"/>
    </xf>
    <xf numFmtId="0" fontId="54" fillId="8" borderId="20" xfId="0" applyFont="1" applyFill="1" applyBorder="1" applyAlignment="1">
      <alignment horizontal="center" vertical="center" wrapText="1"/>
    </xf>
    <xf numFmtId="0" fontId="54" fillId="0" borderId="0" xfId="0" applyFont="1" applyBorder="1" applyAlignment="1" applyProtection="1">
      <alignment horizontal="left"/>
      <protection locked="0"/>
    </xf>
    <xf numFmtId="0" fontId="53" fillId="0" borderId="0" xfId="0" applyFont="1" applyBorder="1" applyProtection="1">
      <protection locked="0"/>
    </xf>
    <xf numFmtId="0" fontId="55" fillId="0" borderId="0" xfId="0" applyFont="1" applyBorder="1" applyProtection="1">
      <protection locked="0"/>
    </xf>
    <xf numFmtId="181" fontId="53" fillId="0" borderId="17" xfId="280" applyNumberFormat="1" applyFont="1" applyFill="1" applyBorder="1" applyAlignment="1" applyProtection="1">
      <alignment horizontal="center" vertical="center" wrapText="1"/>
      <protection locked="0"/>
    </xf>
    <xf numFmtId="0" fontId="53" fillId="0" borderId="0" xfId="0" applyFont="1" applyProtection="1">
      <protection locked="0"/>
    </xf>
    <xf numFmtId="0" fontId="54" fillId="0" borderId="0" xfId="0" applyFont="1" applyAlignment="1" applyProtection="1">
      <alignment horizontal="center" vertical="center" wrapText="1"/>
      <protection locked="0"/>
    </xf>
    <xf numFmtId="0" fontId="53" fillId="0" borderId="0" xfId="0" applyFont="1" applyProtection="1"/>
    <xf numFmtId="181" fontId="53" fillId="0" borderId="18" xfId="280" applyNumberFormat="1" applyFont="1" applyFill="1" applyBorder="1" applyAlignment="1" applyProtection="1">
      <alignment horizontal="center" vertical="top" wrapText="1"/>
      <protection locked="0"/>
    </xf>
    <xf numFmtId="49" fontId="53" fillId="0" borderId="20" xfId="0" applyNumberFormat="1" applyFont="1" applyBorder="1" applyAlignment="1" applyProtection="1">
      <alignment horizontal="center" vertical="center" wrapText="1"/>
      <protection locked="0"/>
    </xf>
    <xf numFmtId="0" fontId="53" fillId="0" borderId="0" xfId="0" applyFont="1" applyBorder="1" applyAlignment="1" applyProtection="1">
      <alignment vertical="center" wrapText="1"/>
    </xf>
    <xf numFmtId="0" fontId="53" fillId="0" borderId="0" xfId="0" applyFont="1" applyAlignment="1" applyProtection="1">
      <alignment vertical="center" wrapText="1"/>
    </xf>
    <xf numFmtId="0" fontId="54" fillId="0" borderId="0" xfId="0" applyFont="1" applyAlignment="1" applyProtection="1">
      <alignment horizontal="center" vertical="center" wrapText="1"/>
    </xf>
    <xf numFmtId="0" fontId="54" fillId="0" borderId="0" xfId="0" applyFont="1" applyAlignment="1" applyProtection="1">
      <alignment vertical="center" wrapText="1"/>
    </xf>
    <xf numFmtId="0" fontId="54" fillId="0" borderId="0" xfId="0" applyFont="1" applyBorder="1" applyAlignment="1" applyProtection="1">
      <alignment vertical="center" wrapText="1"/>
    </xf>
    <xf numFmtId="0" fontId="54" fillId="35" borderId="20" xfId="0" applyFont="1" applyFill="1" applyBorder="1" applyAlignment="1" applyProtection="1">
      <alignment horizontal="center" vertical="center" wrapText="1"/>
    </xf>
    <xf numFmtId="0" fontId="54" fillId="35" borderId="17" xfId="0" applyFont="1" applyFill="1" applyBorder="1" applyAlignment="1" applyProtection="1">
      <alignment horizontal="center" vertical="center" wrapText="1"/>
    </xf>
    <xf numFmtId="49" fontId="53" fillId="0" borderId="20" xfId="0" applyNumberFormat="1" applyFont="1" applyBorder="1" applyAlignment="1" applyProtection="1">
      <alignment horizontal="center" vertical="center" wrapText="1"/>
    </xf>
    <xf numFmtId="0" fontId="53" fillId="0" borderId="17" xfId="0" applyFont="1" applyBorder="1" applyAlignment="1" applyProtection="1">
      <alignment horizontal="justify" vertical="center" wrapText="1"/>
    </xf>
    <xf numFmtId="49" fontId="53" fillId="0" borderId="20" xfId="0" applyNumberFormat="1" applyFont="1" applyBorder="1" applyAlignment="1" applyProtection="1">
      <alignment horizontal="justify" vertical="center" wrapText="1"/>
    </xf>
    <xf numFmtId="0" fontId="58" fillId="8" borderId="17" xfId="0" applyFont="1" applyFill="1" applyBorder="1" applyAlignment="1" applyProtection="1">
      <alignment horizontal="center" vertical="center" wrapText="1"/>
    </xf>
    <xf numFmtId="0" fontId="53" fillId="0" borderId="17" xfId="0" applyFont="1" applyBorder="1" applyAlignment="1" applyProtection="1">
      <alignment horizontal="justify" vertical="center" wrapText="1"/>
      <protection locked="0"/>
    </xf>
    <xf numFmtId="0" fontId="53" fillId="0" borderId="0" xfId="0" applyFont="1" applyBorder="1" applyProtection="1"/>
    <xf numFmtId="0" fontId="54" fillId="0" borderId="0" xfId="0" applyFont="1" applyBorder="1" applyAlignment="1" applyProtection="1">
      <alignment horizontal="left"/>
    </xf>
    <xf numFmtId="0" fontId="54" fillId="0" borderId="0" xfId="0" applyFont="1" applyBorder="1" applyAlignment="1" applyProtection="1">
      <alignment horizontal="right"/>
    </xf>
    <xf numFmtId="182" fontId="53" fillId="0" borderId="0" xfId="0" applyNumberFormat="1" applyFont="1" applyBorder="1" applyAlignment="1" applyProtection="1">
      <alignment horizontal="right"/>
    </xf>
    <xf numFmtId="0" fontId="53" fillId="0" borderId="0" xfId="0" applyFont="1" applyBorder="1" applyAlignment="1" applyProtection="1">
      <alignment horizontal="center"/>
    </xf>
    <xf numFmtId="0" fontId="53" fillId="0" borderId="0" xfId="0" applyFont="1" applyAlignment="1" applyProtection="1">
      <alignment horizontal="center"/>
    </xf>
    <xf numFmtId="0" fontId="68" fillId="26" borderId="115" xfId="0" applyFont="1" applyFill="1" applyBorder="1" applyAlignment="1" applyProtection="1">
      <alignment horizontal="center" vertical="center" wrapText="1"/>
    </xf>
    <xf numFmtId="0" fontId="68" fillId="26" borderId="99" xfId="0" applyFont="1" applyFill="1" applyBorder="1" applyAlignment="1" applyProtection="1">
      <alignment horizontal="center" vertical="center" wrapText="1"/>
    </xf>
    <xf numFmtId="0" fontId="68" fillId="26" borderId="106" xfId="0" applyFont="1" applyFill="1" applyBorder="1" applyAlignment="1" applyProtection="1">
      <alignment horizontal="center" vertical="center" wrapText="1"/>
    </xf>
    <xf numFmtId="0" fontId="68" fillId="26" borderId="100" xfId="0" applyFont="1" applyFill="1" applyBorder="1" applyAlignment="1" applyProtection="1">
      <alignment horizontal="center" vertical="center" wrapText="1"/>
    </xf>
    <xf numFmtId="9" fontId="54" fillId="25" borderId="99" xfId="0" applyNumberFormat="1" applyFont="1" applyFill="1" applyBorder="1" applyAlignment="1" applyProtection="1">
      <alignment horizontal="center" vertical="center" wrapText="1"/>
    </xf>
    <xf numFmtId="0" fontId="54" fillId="25" borderId="100" xfId="0" applyFont="1" applyFill="1" applyBorder="1" applyAlignment="1" applyProtection="1">
      <alignment horizontal="center" vertical="center" wrapText="1"/>
    </xf>
    <xf numFmtId="9" fontId="54" fillId="25" borderId="100" xfId="0" applyNumberFormat="1" applyFont="1" applyFill="1" applyBorder="1" applyAlignment="1" applyProtection="1">
      <alignment horizontal="center" vertical="center" wrapText="1"/>
    </xf>
    <xf numFmtId="184" fontId="54" fillId="25" borderId="99" xfId="0" applyNumberFormat="1" applyFont="1" applyFill="1" applyBorder="1" applyAlignment="1" applyProtection="1">
      <alignment horizontal="center" vertical="center" wrapText="1"/>
    </xf>
    <xf numFmtId="0" fontId="54" fillId="25" borderId="17" xfId="0" applyFont="1" applyFill="1" applyBorder="1" applyAlignment="1" applyProtection="1">
      <alignment horizontal="center" vertical="center" wrapText="1"/>
    </xf>
    <xf numFmtId="9" fontId="54" fillId="25" borderId="17" xfId="0" applyNumberFormat="1" applyFont="1" applyFill="1" applyBorder="1" applyAlignment="1" applyProtection="1">
      <alignment horizontal="center" vertical="center" wrapText="1"/>
    </xf>
    <xf numFmtId="184" fontId="54" fillId="25" borderId="22" xfId="0" applyNumberFormat="1" applyFont="1" applyFill="1" applyBorder="1" applyAlignment="1" applyProtection="1">
      <alignment horizontal="center" vertical="center" wrapText="1"/>
    </xf>
    <xf numFmtId="0" fontId="55" fillId="0" borderId="0" xfId="0" applyFont="1" applyBorder="1" applyProtection="1"/>
    <xf numFmtId="181" fontId="53" fillId="0" borderId="81" xfId="280" applyNumberFormat="1" applyFont="1" applyFill="1" applyBorder="1" applyAlignment="1" applyProtection="1">
      <alignment horizontal="center" vertical="center" wrapText="1"/>
    </xf>
    <xf numFmtId="181" fontId="53" fillId="0" borderId="66" xfId="280" applyNumberFormat="1" applyFont="1" applyFill="1" applyBorder="1" applyAlignment="1" applyProtection="1">
      <alignment horizontal="center" vertical="center" wrapText="1"/>
    </xf>
    <xf numFmtId="0" fontId="53" fillId="0" borderId="66" xfId="0" applyFont="1" applyFill="1" applyBorder="1" applyAlignment="1">
      <alignment horizontal="center" vertical="center" wrapText="1"/>
    </xf>
    <xf numFmtId="0" fontId="53" fillId="0" borderId="81" xfId="0" applyFont="1" applyFill="1" applyBorder="1" applyAlignment="1">
      <alignment horizontal="center" vertical="center" wrapText="1"/>
    </xf>
    <xf numFmtId="181" fontId="53" fillId="36" borderId="145" xfId="280" applyNumberFormat="1" applyFont="1" applyFill="1" applyBorder="1" applyAlignment="1" applyProtection="1">
      <alignment horizontal="center" vertical="center" wrapText="1"/>
    </xf>
    <xf numFmtId="181" fontId="53" fillId="36" borderId="149" xfId="280" applyNumberFormat="1" applyFont="1" applyFill="1" applyBorder="1" applyAlignment="1" applyProtection="1">
      <alignment horizontal="center" vertical="center" wrapText="1"/>
    </xf>
    <xf numFmtId="181" fontId="53" fillId="36" borderId="154" xfId="280" applyNumberFormat="1" applyFont="1" applyFill="1" applyBorder="1" applyAlignment="1" applyProtection="1">
      <alignment horizontal="center" vertical="center" wrapText="1"/>
    </xf>
    <xf numFmtId="181" fontId="53" fillId="36" borderId="155" xfId="280" applyNumberFormat="1" applyFont="1" applyFill="1" applyBorder="1" applyAlignment="1" applyProtection="1">
      <alignment horizontal="center" vertical="center" wrapText="1"/>
    </xf>
    <xf numFmtId="181" fontId="53" fillId="36" borderId="166" xfId="280" applyNumberFormat="1" applyFont="1" applyFill="1" applyBorder="1" applyAlignment="1" applyProtection="1">
      <alignment horizontal="center" vertical="center" wrapText="1"/>
    </xf>
    <xf numFmtId="181" fontId="54" fillId="36" borderId="17" xfId="280" applyNumberFormat="1" applyFont="1" applyFill="1" applyBorder="1" applyAlignment="1" applyProtection="1">
      <alignment horizontal="center" vertical="center" wrapText="1"/>
    </xf>
    <xf numFmtId="181" fontId="53" fillId="36" borderId="162" xfId="280" applyNumberFormat="1" applyFont="1" applyFill="1" applyBorder="1" applyAlignment="1" applyProtection="1">
      <alignment horizontal="center" vertical="center" wrapText="1"/>
    </xf>
    <xf numFmtId="181" fontId="53" fillId="36" borderId="36" xfId="280" applyNumberFormat="1" applyFont="1" applyFill="1" applyBorder="1" applyAlignment="1" applyProtection="1">
      <alignment horizontal="center" vertical="center" wrapText="1"/>
    </xf>
    <xf numFmtId="181" fontId="53" fillId="36" borderId="56" xfId="280" applyNumberFormat="1" applyFont="1" applyFill="1" applyBorder="1" applyAlignment="1" applyProtection="1">
      <alignment horizontal="center" vertical="center" wrapText="1"/>
    </xf>
    <xf numFmtId="181" fontId="54" fillId="36" borderId="81" xfId="280" applyNumberFormat="1" applyFont="1" applyFill="1" applyBorder="1" applyAlignment="1" applyProtection="1">
      <alignment horizontal="center" vertical="center" wrapText="1"/>
    </xf>
    <xf numFmtId="181" fontId="54" fillId="36" borderId="61" xfId="280" applyNumberFormat="1" applyFont="1" applyFill="1" applyBorder="1" applyAlignment="1" applyProtection="1">
      <alignment horizontal="center" vertical="center" wrapText="1"/>
    </xf>
    <xf numFmtId="181" fontId="54" fillId="36" borderId="65" xfId="280" applyNumberFormat="1" applyFont="1" applyFill="1" applyBorder="1" applyAlignment="1" applyProtection="1">
      <alignment horizontal="right" vertical="center" wrapText="1"/>
    </xf>
    <xf numFmtId="181" fontId="53" fillId="36" borderId="146" xfId="280" applyNumberFormat="1" applyFont="1" applyFill="1" applyBorder="1" applyAlignment="1" applyProtection="1">
      <alignment horizontal="center" vertical="center" wrapText="1"/>
    </xf>
    <xf numFmtId="181" fontId="53" fillId="36" borderId="150" xfId="280" applyNumberFormat="1" applyFont="1" applyFill="1" applyBorder="1" applyAlignment="1" applyProtection="1">
      <alignment horizontal="center" vertical="center" wrapText="1"/>
    </xf>
    <xf numFmtId="181" fontId="53" fillId="36" borderId="156" xfId="280" applyNumberFormat="1" applyFont="1" applyFill="1" applyBorder="1" applyAlignment="1" applyProtection="1">
      <alignment horizontal="center" vertical="center" wrapText="1"/>
    </xf>
    <xf numFmtId="181" fontId="53" fillId="36" borderId="159" xfId="280" applyNumberFormat="1" applyFont="1" applyFill="1" applyBorder="1" applyAlignment="1" applyProtection="1">
      <alignment horizontal="center" vertical="center" wrapText="1"/>
    </xf>
    <xf numFmtId="181" fontId="53" fillId="36" borderId="167" xfId="280" applyNumberFormat="1" applyFont="1" applyFill="1" applyBorder="1" applyAlignment="1" applyProtection="1">
      <alignment horizontal="center" vertical="center" wrapText="1"/>
    </xf>
    <xf numFmtId="181" fontId="54" fillId="36" borderId="18" xfId="280" applyNumberFormat="1" applyFont="1" applyFill="1" applyBorder="1" applyAlignment="1" applyProtection="1">
      <alignment horizontal="center" vertical="center" wrapText="1"/>
    </xf>
    <xf numFmtId="181" fontId="53" fillId="36" borderId="163" xfId="280" applyNumberFormat="1" applyFont="1" applyFill="1" applyBorder="1" applyAlignment="1" applyProtection="1">
      <alignment horizontal="center" vertical="center" wrapText="1"/>
    </xf>
    <xf numFmtId="181" fontId="53" fillId="36" borderId="38" xfId="280" applyNumberFormat="1" applyFont="1" applyFill="1" applyBorder="1" applyAlignment="1" applyProtection="1">
      <alignment horizontal="center" vertical="center" wrapText="1"/>
    </xf>
    <xf numFmtId="181" fontId="53" fillId="36" borderId="58" xfId="280" applyNumberFormat="1" applyFont="1" applyFill="1" applyBorder="1" applyAlignment="1" applyProtection="1">
      <alignment horizontal="center" vertical="center" wrapText="1"/>
    </xf>
    <xf numFmtId="181" fontId="54" fillId="36" borderId="15" xfId="280" applyNumberFormat="1" applyFont="1" applyFill="1" applyBorder="1" applyAlignment="1" applyProtection="1">
      <alignment horizontal="center" vertical="center" wrapText="1"/>
    </xf>
    <xf numFmtId="181" fontId="54" fillId="36" borderId="62" xfId="280" applyNumberFormat="1" applyFont="1" applyFill="1" applyBorder="1" applyAlignment="1" applyProtection="1">
      <alignment horizontal="center" vertical="center" wrapText="1"/>
    </xf>
    <xf numFmtId="0" fontId="54" fillId="36" borderId="138" xfId="0" applyFont="1" applyFill="1" applyBorder="1" applyAlignment="1">
      <alignment horizontal="center" vertical="center" textRotation="90" wrapText="1"/>
    </xf>
    <xf numFmtId="183" fontId="54" fillId="36" borderId="138" xfId="282" applyNumberFormat="1" applyFont="1" applyFill="1" applyBorder="1" applyAlignment="1">
      <alignment horizontal="center" vertical="center" wrapText="1"/>
    </xf>
    <xf numFmtId="0" fontId="54" fillId="36" borderId="139" xfId="232" applyFont="1" applyFill="1" applyBorder="1" applyAlignment="1">
      <alignment horizontal="center"/>
    </xf>
    <xf numFmtId="181" fontId="54" fillId="36" borderId="19" xfId="280" applyNumberFormat="1" applyFont="1" applyFill="1" applyBorder="1" applyAlignment="1" applyProtection="1">
      <alignment horizontal="center" vertical="center" wrapText="1"/>
    </xf>
    <xf numFmtId="181" fontId="54" fillId="36" borderId="24" xfId="280" applyNumberFormat="1" applyFont="1" applyFill="1" applyBorder="1" applyAlignment="1" applyProtection="1">
      <alignment horizontal="center" vertical="center" wrapText="1"/>
    </xf>
    <xf numFmtId="0" fontId="54" fillId="36" borderId="137" xfId="0" applyFont="1" applyFill="1" applyBorder="1" applyAlignment="1">
      <alignment horizontal="center" vertical="center" textRotation="90" wrapText="1"/>
    </xf>
    <xf numFmtId="0" fontId="54" fillId="36" borderId="141" xfId="232" applyFont="1" applyFill="1" applyBorder="1" applyAlignment="1">
      <alignment horizontal="center"/>
    </xf>
    <xf numFmtId="181" fontId="54" fillId="36" borderId="135" xfId="280" applyNumberFormat="1" applyFont="1" applyFill="1" applyBorder="1" applyAlignment="1" applyProtection="1">
      <alignment horizontal="center" vertical="center" wrapText="1"/>
    </xf>
    <xf numFmtId="181" fontId="54" fillId="36" borderId="140" xfId="280" applyNumberFormat="1" applyFont="1" applyFill="1" applyBorder="1" applyAlignment="1" applyProtection="1">
      <alignment horizontal="center" vertical="center" wrapText="1"/>
    </xf>
    <xf numFmtId="181" fontId="54" fillId="36" borderId="63" xfId="280" applyNumberFormat="1" applyFont="1" applyFill="1" applyBorder="1" applyAlignment="1" applyProtection="1">
      <alignment horizontal="center" vertical="center" wrapText="1"/>
    </xf>
    <xf numFmtId="181" fontId="54" fillId="36" borderId="65" xfId="280" applyNumberFormat="1" applyFont="1" applyFill="1" applyBorder="1" applyAlignment="1" applyProtection="1">
      <alignment horizontal="center" vertical="center" wrapText="1"/>
    </xf>
    <xf numFmtId="0" fontId="54" fillId="36" borderId="172" xfId="0" applyFont="1" applyFill="1" applyBorder="1" applyAlignment="1">
      <alignment horizontal="center" vertical="center" wrapText="1"/>
    </xf>
    <xf numFmtId="4" fontId="53" fillId="0" borderId="17" xfId="280" applyNumberFormat="1" applyFont="1" applyFill="1" applyBorder="1" applyAlignment="1" applyProtection="1">
      <alignment horizontal="right" wrapText="1"/>
      <protection locked="0"/>
    </xf>
    <xf numFmtId="0" fontId="66" fillId="0" borderId="98" xfId="232" applyFont="1" applyBorder="1" applyAlignment="1" applyProtection="1">
      <alignment horizontal="center"/>
      <protection locked="0"/>
    </xf>
    <xf numFmtId="164" fontId="67" fillId="0" borderId="95" xfId="282" applyNumberFormat="1" applyFont="1" applyBorder="1" applyAlignment="1" applyProtection="1">
      <alignment horizontal="center"/>
      <protection locked="0"/>
    </xf>
    <xf numFmtId="0" fontId="66" fillId="0" borderId="88" xfId="232" applyFont="1" applyBorder="1" applyAlignment="1" applyProtection="1">
      <alignment horizontal="center"/>
      <protection locked="0"/>
    </xf>
    <xf numFmtId="164" fontId="67" fillId="0" borderId="93" xfId="282" applyNumberFormat="1" applyFont="1" applyBorder="1" applyAlignment="1" applyProtection="1">
      <alignment horizontal="center"/>
      <protection locked="0"/>
    </xf>
    <xf numFmtId="0" fontId="66" fillId="0" borderId="89" xfId="232" applyFont="1" applyBorder="1" applyAlignment="1" applyProtection="1">
      <alignment horizontal="center"/>
      <protection locked="0"/>
    </xf>
    <xf numFmtId="164" fontId="67" fillId="0" borderId="94" xfId="282" applyNumberFormat="1" applyFont="1" applyBorder="1" applyAlignment="1" applyProtection="1">
      <alignment horizontal="center"/>
      <protection locked="0"/>
    </xf>
    <xf numFmtId="0" fontId="66" fillId="0" borderId="90" xfId="232" applyFont="1" applyBorder="1" applyAlignment="1" applyProtection="1">
      <alignment horizontal="center"/>
      <protection locked="0"/>
    </xf>
    <xf numFmtId="0" fontId="66" fillId="0" borderId="91" xfId="232" applyFont="1" applyBorder="1" applyAlignment="1" applyProtection="1">
      <alignment horizontal="center"/>
      <protection locked="0"/>
    </xf>
    <xf numFmtId="0" fontId="66" fillId="0" borderId="104" xfId="232" applyFont="1" applyBorder="1" applyAlignment="1" applyProtection="1">
      <alignment horizontal="center"/>
      <protection locked="0"/>
    </xf>
    <xf numFmtId="164" fontId="67" fillId="0" borderId="102" xfId="282" applyNumberFormat="1" applyFont="1" applyBorder="1" applyAlignment="1" applyProtection="1">
      <alignment horizontal="center"/>
      <protection locked="0"/>
    </xf>
    <xf numFmtId="0" fontId="66" fillId="0" borderId="105" xfId="232" applyFont="1" applyBorder="1" applyAlignment="1" applyProtection="1">
      <alignment horizontal="center"/>
      <protection locked="0"/>
    </xf>
    <xf numFmtId="164" fontId="67" fillId="0" borderId="105" xfId="282" applyNumberFormat="1" applyFont="1" applyBorder="1" applyAlignment="1" applyProtection="1">
      <alignment horizontal="center"/>
      <protection locked="0"/>
    </xf>
    <xf numFmtId="0" fontId="66" fillId="0" borderId="103" xfId="232" applyFont="1" applyBorder="1" applyAlignment="1" applyProtection="1">
      <alignment horizontal="center"/>
      <protection locked="0"/>
    </xf>
    <xf numFmtId="164" fontId="67" fillId="0" borderId="92" xfId="282" applyNumberFormat="1" applyFont="1" applyBorder="1" applyAlignment="1" applyProtection="1">
      <alignment horizontal="center"/>
      <protection locked="0"/>
    </xf>
    <xf numFmtId="164" fontId="67" fillId="0" borderId="96" xfId="282" applyNumberFormat="1" applyFont="1" applyBorder="1" applyAlignment="1" applyProtection="1">
      <alignment horizontal="center"/>
      <protection locked="0"/>
    </xf>
    <xf numFmtId="0" fontId="53" fillId="0" borderId="80" xfId="0" applyFont="1" applyBorder="1" applyAlignment="1" applyProtection="1">
      <alignment horizontal="center" vertical="center" wrapText="1"/>
      <protection locked="0"/>
    </xf>
    <xf numFmtId="0" fontId="53" fillId="0" borderId="61" xfId="0" applyFont="1" applyBorder="1" applyAlignment="1" applyProtection="1">
      <alignment horizontal="center" vertical="center" wrapText="1"/>
      <protection locked="0"/>
    </xf>
    <xf numFmtId="0" fontId="53" fillId="0" borderId="61" xfId="0" applyFont="1" applyBorder="1" applyAlignment="1" applyProtection="1">
      <alignment horizontal="center" wrapText="1"/>
      <protection locked="0"/>
    </xf>
    <xf numFmtId="0" fontId="53" fillId="0" borderId="62" xfId="0" applyFont="1" applyBorder="1" applyAlignment="1" applyProtection="1">
      <alignment horizontal="center" wrapText="1"/>
      <protection locked="0"/>
    </xf>
    <xf numFmtId="181" fontId="53" fillId="0" borderId="63" xfId="280" applyNumberFormat="1" applyFont="1" applyFill="1" applyBorder="1" applyAlignment="1" applyProtection="1">
      <alignment horizontal="center" wrapText="1"/>
      <protection locked="0"/>
    </xf>
    <xf numFmtId="181" fontId="53" fillId="0" borderId="64" xfId="280" applyNumberFormat="1" applyFont="1" applyFill="1" applyBorder="1" applyAlignment="1" applyProtection="1">
      <alignment horizontal="center" wrapText="1"/>
      <protection locked="0"/>
    </xf>
    <xf numFmtId="181" fontId="53" fillId="0" borderId="61" xfId="280" applyNumberFormat="1" applyFont="1" applyFill="1" applyBorder="1" applyAlignment="1" applyProtection="1">
      <alignment horizontal="center" wrapText="1"/>
      <protection locked="0"/>
    </xf>
    <xf numFmtId="181" fontId="53" fillId="0" borderId="65" xfId="280" applyNumberFormat="1" applyFont="1" applyFill="1" applyBorder="1" applyAlignment="1" applyProtection="1">
      <alignment horizontal="center" wrapText="1"/>
      <protection locked="0"/>
    </xf>
    <xf numFmtId="181" fontId="53" fillId="0" borderId="107" xfId="280" applyNumberFormat="1" applyFont="1" applyFill="1" applyBorder="1" applyAlignment="1" applyProtection="1">
      <alignment horizontal="center" wrapText="1"/>
      <protection locked="0"/>
    </xf>
    <xf numFmtId="181" fontId="53" fillId="0" borderId="62" xfId="280" applyNumberFormat="1" applyFont="1" applyFill="1" applyBorder="1" applyAlignment="1" applyProtection="1">
      <alignment horizontal="center" wrapText="1"/>
      <protection locked="0"/>
    </xf>
    <xf numFmtId="181" fontId="53" fillId="0" borderId="20" xfId="280" applyNumberFormat="1" applyFont="1" applyFill="1" applyBorder="1" applyAlignment="1" applyProtection="1">
      <alignment horizontal="left" vertical="center" wrapText="1"/>
      <protection locked="0"/>
    </xf>
    <xf numFmtId="0" fontId="54" fillId="0" borderId="0" xfId="0" applyFont="1" applyBorder="1" applyAlignment="1" applyProtection="1">
      <alignment horizontal="left" wrapText="1"/>
      <protection locked="0"/>
    </xf>
    <xf numFmtId="0" fontId="55" fillId="0" borderId="17" xfId="0" applyFont="1" applyBorder="1" applyAlignment="1" applyProtection="1">
      <alignment horizontal="center" vertical="center" wrapText="1"/>
      <protection locked="0"/>
    </xf>
    <xf numFmtId="0" fontId="54" fillId="0" borderId="0" xfId="0" applyFont="1" applyBorder="1" applyAlignment="1" applyProtection="1">
      <alignment horizontal="left"/>
      <protection locked="0"/>
    </xf>
    <xf numFmtId="0" fontId="53" fillId="0" borderId="20" xfId="0" applyFont="1" applyBorder="1" applyAlignment="1" applyProtection="1">
      <alignment horizontal="justify" vertical="center" wrapText="1"/>
    </xf>
    <xf numFmtId="0" fontId="53" fillId="0" borderId="20" xfId="0" applyFont="1" applyBorder="1" applyAlignment="1" applyProtection="1">
      <alignment horizontal="left" vertical="center" wrapText="1"/>
    </xf>
    <xf numFmtId="0" fontId="54" fillId="0" borderId="0" xfId="0" applyFont="1" applyBorder="1" applyAlignment="1" applyProtection="1">
      <alignment horizontal="right"/>
      <protection locked="0"/>
    </xf>
    <xf numFmtId="0" fontId="53" fillId="0" borderId="0" xfId="0" applyFont="1" applyBorder="1" applyAlignment="1" applyProtection="1">
      <alignment vertical="center" wrapText="1"/>
      <protection locked="0"/>
    </xf>
    <xf numFmtId="0" fontId="53" fillId="0" borderId="0" xfId="0" applyFont="1" applyAlignment="1" applyProtection="1">
      <alignment vertical="center" wrapText="1"/>
      <protection locked="0"/>
    </xf>
    <xf numFmtId="0" fontId="58" fillId="0" borderId="0" xfId="0" applyFont="1" applyBorder="1" applyAlignment="1" applyProtection="1">
      <protection locked="0"/>
    </xf>
    <xf numFmtId="0" fontId="55" fillId="0" borderId="0" xfId="0" applyFont="1" applyBorder="1" applyAlignment="1" applyProtection="1">
      <protection locked="0"/>
    </xf>
    <xf numFmtId="0" fontId="54" fillId="0" borderId="0" xfId="0" applyFont="1" applyBorder="1" applyProtection="1">
      <protection locked="0"/>
    </xf>
    <xf numFmtId="182" fontId="53" fillId="0" borderId="0" xfId="0" applyNumberFormat="1" applyFont="1" applyBorder="1" applyAlignment="1" applyProtection="1">
      <alignment horizontal="right"/>
      <protection locked="0"/>
    </xf>
    <xf numFmtId="0" fontId="59" fillId="0" borderId="0" xfId="0" applyFont="1" applyBorder="1" applyProtection="1">
      <protection locked="0"/>
    </xf>
    <xf numFmtId="3" fontId="53" fillId="0" borderId="17" xfId="0" applyNumberFormat="1" applyFont="1" applyBorder="1" applyAlignment="1" applyProtection="1">
      <alignment horizontal="center" vertical="center" wrapText="1"/>
      <protection locked="0"/>
    </xf>
    <xf numFmtId="3" fontId="53" fillId="0" borderId="17" xfId="0" applyNumberFormat="1" applyFont="1" applyFill="1" applyBorder="1" applyAlignment="1" applyProtection="1">
      <alignment horizontal="center" vertical="center" wrapText="1"/>
      <protection locked="0"/>
    </xf>
    <xf numFmtId="3" fontId="53" fillId="0" borderId="17" xfId="280" applyNumberFormat="1" applyFont="1" applyFill="1" applyBorder="1" applyAlignment="1" applyProtection="1">
      <alignment horizontal="center" vertical="center" wrapText="1"/>
      <protection locked="0"/>
    </xf>
    <xf numFmtId="0" fontId="72" fillId="0" borderId="0" xfId="0" applyFont="1" applyBorder="1" applyAlignment="1" applyProtection="1">
      <alignment horizontal="left"/>
    </xf>
    <xf numFmtId="3" fontId="74" fillId="0" borderId="70" xfId="379" applyNumberFormat="1" applyFont="1" applyBorder="1" applyAlignment="1" applyProtection="1">
      <alignment horizontal="right" vertical="top" wrapText="1"/>
      <protection locked="0"/>
    </xf>
    <xf numFmtId="3" fontId="74" fillId="0" borderId="70" xfId="379" applyNumberFormat="1" applyFont="1" applyBorder="1" applyAlignment="1" applyProtection="1">
      <alignment horizontal="right" vertical="top" wrapText="1"/>
      <protection locked="0"/>
    </xf>
    <xf numFmtId="3" fontId="74" fillId="0" borderId="70" xfId="379" applyNumberFormat="1" applyFont="1" applyBorder="1" applyAlignment="1" applyProtection="1">
      <alignment horizontal="right" vertical="top" wrapText="1"/>
      <protection locked="0"/>
    </xf>
    <xf numFmtId="183" fontId="71" fillId="0" borderId="128" xfId="282" applyNumberFormat="1" applyFont="1" applyBorder="1" applyAlignment="1">
      <alignment horizontal="center" vertical="center" wrapText="1"/>
    </xf>
    <xf numFmtId="183" fontId="71" fillId="0" borderId="129" xfId="282" applyNumberFormat="1" applyFont="1" applyBorder="1" applyAlignment="1">
      <alignment horizontal="center" vertical="center" wrapText="1"/>
    </xf>
    <xf numFmtId="183" fontId="71" fillId="0" borderId="130" xfId="282" applyNumberFormat="1" applyFont="1" applyBorder="1" applyAlignment="1">
      <alignment horizontal="center" vertical="center" wrapText="1"/>
    </xf>
    <xf numFmtId="183" fontId="71" fillId="0" borderId="126" xfId="282" applyNumberFormat="1" applyFont="1" applyBorder="1" applyAlignment="1">
      <alignment horizontal="center" vertical="center" wrapText="1"/>
    </xf>
    <xf numFmtId="0" fontId="54" fillId="0" borderId="0" xfId="0" applyFont="1" applyBorder="1" applyAlignment="1">
      <alignment horizontal="center" vertical="center" wrapText="1"/>
    </xf>
    <xf numFmtId="0" fontId="54" fillId="0" borderId="0" xfId="0" applyFont="1" applyBorder="1" applyAlignment="1" applyProtection="1">
      <alignment horizontal="left" wrapText="1"/>
      <protection locked="0"/>
    </xf>
    <xf numFmtId="0" fontId="54" fillId="0" borderId="0" xfId="0" applyFont="1" applyBorder="1" applyAlignment="1" applyProtection="1">
      <alignment horizontal="right" vertical="center" wrapText="1"/>
      <protection locked="0"/>
    </xf>
    <xf numFmtId="0" fontId="54" fillId="28" borderId="132" xfId="0" applyFont="1" applyFill="1" applyBorder="1" applyAlignment="1">
      <alignment horizontal="center" vertical="center"/>
    </xf>
    <xf numFmtId="0" fontId="54" fillId="28" borderId="75" xfId="0" applyFont="1" applyFill="1" applyBorder="1" applyAlignment="1">
      <alignment horizontal="center" vertical="center"/>
    </xf>
    <xf numFmtId="0" fontId="54" fillId="28" borderId="133" xfId="0" applyFont="1" applyFill="1" applyBorder="1" applyAlignment="1">
      <alignment horizontal="center" vertical="center"/>
    </xf>
    <xf numFmtId="0" fontId="54" fillId="29" borderId="134" xfId="0" applyFont="1" applyFill="1" applyBorder="1" applyAlignment="1">
      <alignment horizontal="center" vertical="center" wrapText="1"/>
    </xf>
    <xf numFmtId="0" fontId="54" fillId="29" borderId="24" xfId="0" applyFont="1" applyFill="1" applyBorder="1" applyAlignment="1">
      <alignment horizontal="center" vertical="center" wrapText="1"/>
    </xf>
    <xf numFmtId="0" fontId="54" fillId="33" borderId="19" xfId="0" applyFont="1" applyFill="1" applyBorder="1" applyAlignment="1">
      <alignment horizontal="center" vertical="center" wrapText="1"/>
    </xf>
    <xf numFmtId="0" fontId="54" fillId="33" borderId="17" xfId="0" applyFont="1" applyFill="1" applyBorder="1" applyAlignment="1">
      <alignment horizontal="center" vertical="center" wrapText="1"/>
    </xf>
    <xf numFmtId="0" fontId="54" fillId="33" borderId="24" xfId="0" applyFont="1" applyFill="1" applyBorder="1" applyAlignment="1">
      <alignment horizontal="center" vertical="center" wrapText="1"/>
    </xf>
    <xf numFmtId="0" fontId="54" fillId="33" borderId="18" xfId="0" applyFont="1" applyFill="1" applyBorder="1" applyAlignment="1">
      <alignment horizontal="center" vertical="center" wrapText="1"/>
    </xf>
    <xf numFmtId="0" fontId="54" fillId="36" borderId="107" xfId="0" applyFont="1" applyFill="1" applyBorder="1" applyAlignment="1">
      <alignment horizontal="right" vertical="center" wrapText="1"/>
    </xf>
    <xf numFmtId="0" fontId="54" fillId="36" borderId="142" xfId="0" applyFont="1" applyFill="1" applyBorder="1" applyAlignment="1">
      <alignment horizontal="right" vertical="center" wrapText="1"/>
    </xf>
    <xf numFmtId="0" fontId="54" fillId="31" borderId="132" xfId="0" applyFont="1" applyFill="1" applyBorder="1" applyAlignment="1">
      <alignment horizontal="center" vertical="center" wrapText="1"/>
    </xf>
    <xf numFmtId="0" fontId="54" fillId="31" borderId="75" xfId="0" applyFont="1" applyFill="1" applyBorder="1" applyAlignment="1">
      <alignment horizontal="center" vertical="center" wrapText="1"/>
    </xf>
    <xf numFmtId="0" fontId="54" fillId="31" borderId="133" xfId="0" applyFont="1" applyFill="1" applyBorder="1" applyAlignment="1">
      <alignment horizontal="center" vertical="center" wrapText="1"/>
    </xf>
    <xf numFmtId="0" fontId="54" fillId="31" borderId="19" xfId="0" applyFont="1" applyFill="1" applyBorder="1" applyAlignment="1">
      <alignment horizontal="center" vertical="center" wrapText="1"/>
    </xf>
    <xf numFmtId="0" fontId="54" fillId="31" borderId="17" xfId="0" applyFont="1" applyFill="1" applyBorder="1" applyAlignment="1">
      <alignment horizontal="center" vertical="center" wrapText="1"/>
    </xf>
    <xf numFmtId="0" fontId="54" fillId="31" borderId="18" xfId="0" applyFont="1" applyFill="1" applyBorder="1" applyAlignment="1">
      <alignment horizontal="center" vertical="center" wrapText="1"/>
    </xf>
    <xf numFmtId="0" fontId="54" fillId="34" borderId="132" xfId="0" applyFont="1" applyFill="1" applyBorder="1" applyAlignment="1">
      <alignment horizontal="center" vertical="center" wrapText="1"/>
    </xf>
    <xf numFmtId="0" fontId="54" fillId="34" borderId="75" xfId="0" applyFont="1" applyFill="1" applyBorder="1" applyAlignment="1">
      <alignment horizontal="center" vertical="center" wrapText="1"/>
    </xf>
    <xf numFmtId="0" fontId="54" fillId="34" borderId="134" xfId="0" applyFont="1" applyFill="1" applyBorder="1" applyAlignment="1">
      <alignment horizontal="center" vertical="center" wrapText="1"/>
    </xf>
    <xf numFmtId="183" fontId="71" fillId="0" borderId="131" xfId="282" applyNumberFormat="1" applyFont="1" applyBorder="1" applyAlignment="1">
      <alignment horizontal="center" vertical="center" wrapText="1"/>
    </xf>
    <xf numFmtId="0" fontId="54" fillId="0" borderId="81" xfId="0" applyFont="1" applyBorder="1" applyAlignment="1">
      <alignment horizontal="center" vertical="center" textRotation="90" wrapText="1"/>
    </xf>
    <xf numFmtId="0" fontId="54" fillId="0" borderId="66" xfId="0" applyFont="1" applyBorder="1" applyAlignment="1">
      <alignment horizontal="center" vertical="center" textRotation="90" wrapText="1"/>
    </xf>
    <xf numFmtId="0" fontId="54" fillId="0" borderId="135" xfId="0" applyFont="1" applyBorder="1" applyAlignment="1">
      <alignment horizontal="center" vertical="center" textRotation="90" wrapText="1"/>
    </xf>
    <xf numFmtId="0" fontId="54" fillId="0" borderId="136" xfId="0" applyFont="1" applyBorder="1" applyAlignment="1">
      <alignment horizontal="center" vertical="center" textRotation="90" wrapText="1"/>
    </xf>
    <xf numFmtId="0" fontId="54" fillId="8" borderId="23" xfId="0" applyFont="1" applyFill="1" applyBorder="1" applyAlignment="1">
      <alignment horizontal="center" vertical="center" wrapText="1"/>
    </xf>
    <xf numFmtId="0" fontId="54" fillId="8" borderId="19" xfId="0" applyFont="1" applyFill="1" applyBorder="1" applyAlignment="1">
      <alignment horizontal="center" vertical="center" wrapText="1"/>
    </xf>
    <xf numFmtId="0" fontId="54" fillId="8" borderId="17" xfId="0" applyFont="1" applyFill="1" applyBorder="1" applyAlignment="1">
      <alignment horizontal="center" vertical="center" wrapText="1"/>
    </xf>
    <xf numFmtId="0" fontId="54" fillId="8" borderId="24" xfId="0" applyFont="1" applyFill="1" applyBorder="1" applyAlignment="1">
      <alignment horizontal="center" vertical="center" wrapText="1"/>
    </xf>
    <xf numFmtId="0" fontId="54" fillId="8" borderId="20" xfId="0" applyFont="1" applyFill="1" applyBorder="1" applyAlignment="1">
      <alignment horizontal="center" vertical="center"/>
    </xf>
    <xf numFmtId="0" fontId="54" fillId="8" borderId="17" xfId="0" applyFont="1" applyFill="1" applyBorder="1" applyAlignment="1">
      <alignment horizontal="center" vertical="center"/>
    </xf>
    <xf numFmtId="0" fontId="54" fillId="8" borderId="18" xfId="0" applyFont="1" applyFill="1" applyBorder="1" applyAlignment="1">
      <alignment horizontal="center" vertical="center"/>
    </xf>
    <xf numFmtId="0" fontId="54" fillId="8" borderId="77" xfId="0" applyFont="1" applyFill="1" applyBorder="1" applyAlignment="1">
      <alignment horizontal="center" vertical="center" wrapText="1"/>
    </xf>
    <xf numFmtId="0" fontId="54" fillId="8" borderId="20" xfId="0" applyFont="1" applyFill="1" applyBorder="1" applyAlignment="1">
      <alignment horizontal="center" vertical="center" wrapText="1"/>
    </xf>
    <xf numFmtId="0" fontId="54" fillId="8" borderId="18" xfId="0" applyFont="1" applyFill="1" applyBorder="1" applyAlignment="1">
      <alignment horizontal="center" vertical="center" wrapText="1"/>
    </xf>
    <xf numFmtId="0" fontId="54" fillId="8" borderId="21" xfId="0" applyFont="1" applyFill="1" applyBorder="1" applyAlignment="1">
      <alignment horizontal="center" vertical="center" wrapText="1"/>
    </xf>
    <xf numFmtId="0" fontId="54" fillId="0" borderId="0" xfId="0" applyFont="1" applyBorder="1" applyAlignment="1">
      <alignment horizontal="left" vertical="center" wrapText="1"/>
    </xf>
    <xf numFmtId="0" fontId="54" fillId="0" borderId="0" xfId="0" applyFont="1" applyBorder="1" applyAlignment="1">
      <alignment horizontal="right" vertical="center" wrapText="1"/>
    </xf>
    <xf numFmtId="0" fontId="53" fillId="0" borderId="78" xfId="0" applyFont="1" applyBorder="1" applyAlignment="1">
      <alignment vertical="center" wrapText="1"/>
    </xf>
    <xf numFmtId="0" fontId="53" fillId="0" borderId="79" xfId="0" applyFont="1" applyBorder="1" applyAlignment="1">
      <alignment vertical="center" wrapText="1"/>
    </xf>
    <xf numFmtId="0" fontId="53" fillId="0" borderId="71" xfId="0" applyFont="1" applyFill="1" applyBorder="1" applyAlignment="1">
      <alignment horizontal="left" vertical="center" wrapText="1"/>
    </xf>
    <xf numFmtId="0" fontId="53" fillId="0" borderId="27" xfId="0" applyFont="1" applyFill="1" applyBorder="1" applyAlignment="1">
      <alignment horizontal="left" vertical="center" wrapText="1"/>
    </xf>
    <xf numFmtId="0" fontId="53" fillId="0" borderId="71" xfId="0" applyFont="1" applyBorder="1" applyAlignment="1">
      <alignment vertical="center" wrapText="1"/>
    </xf>
    <xf numFmtId="0" fontId="54" fillId="25" borderId="121" xfId="0" applyFont="1" applyFill="1" applyBorder="1" applyAlignment="1" applyProtection="1">
      <alignment horizontal="center" vertical="center" wrapText="1"/>
    </xf>
    <xf numFmtId="0" fontId="54" fillId="25" borderId="111" xfId="0" applyFont="1" applyFill="1" applyBorder="1" applyAlignment="1" applyProtection="1">
      <alignment horizontal="center" vertical="center" wrapText="1"/>
    </xf>
    <xf numFmtId="0" fontId="54" fillId="27" borderId="111" xfId="0" applyFont="1" applyFill="1" applyBorder="1" applyAlignment="1" applyProtection="1">
      <alignment horizontal="center" vertical="center" wrapText="1"/>
    </xf>
    <xf numFmtId="0" fontId="54" fillId="25" borderId="124" xfId="0" applyFont="1" applyFill="1" applyBorder="1" applyAlignment="1" applyProtection="1">
      <alignment horizontal="center" vertical="center" wrapText="1"/>
    </xf>
    <xf numFmtId="0" fontId="0" fillId="0" borderId="124" xfId="0" applyBorder="1" applyAlignment="1" applyProtection="1">
      <alignment horizontal="center" vertical="center" wrapText="1"/>
    </xf>
    <xf numFmtId="0" fontId="54" fillId="25" borderId="117" xfId="0" applyFont="1" applyFill="1" applyBorder="1" applyAlignment="1" applyProtection="1">
      <alignment horizontal="center" vertical="center" wrapText="1"/>
    </xf>
    <xf numFmtId="0" fontId="54" fillId="27" borderId="109" xfId="0" applyFont="1" applyFill="1" applyBorder="1" applyAlignment="1" applyProtection="1">
      <alignment horizontal="center" vertical="center" wrapText="1"/>
    </xf>
    <xf numFmtId="0" fontId="0" fillId="30" borderId="114" xfId="0" applyFill="1" applyBorder="1" applyAlignment="1" applyProtection="1">
      <alignment horizontal="center" vertical="center" wrapText="1"/>
    </xf>
    <xf numFmtId="0" fontId="68" fillId="26" borderId="127" xfId="0" applyFont="1" applyFill="1" applyBorder="1" applyAlignment="1" applyProtection="1">
      <alignment horizontal="center" vertical="center" wrapText="1"/>
    </xf>
    <xf numFmtId="0" fontId="0" fillId="0" borderId="101" xfId="0" applyBorder="1" applyAlignment="1" applyProtection="1"/>
    <xf numFmtId="0" fontId="0" fillId="0" borderId="99" xfId="0" applyBorder="1" applyAlignment="1" applyProtection="1"/>
    <xf numFmtId="0" fontId="54" fillId="25" borderId="101" xfId="0" applyFont="1" applyFill="1" applyBorder="1" applyAlignment="1" applyProtection="1">
      <alignment horizontal="center" vertical="center" wrapText="1"/>
    </xf>
    <xf numFmtId="0" fontId="0" fillId="0" borderId="99" xfId="0" applyBorder="1" applyAlignment="1" applyProtection="1">
      <alignment horizontal="center" vertical="center" wrapText="1"/>
    </xf>
    <xf numFmtId="0" fontId="54" fillId="25" borderId="125" xfId="0" applyFont="1" applyFill="1" applyBorder="1" applyAlignment="1" applyProtection="1">
      <alignment horizontal="center" vertical="center" wrapText="1"/>
    </xf>
    <xf numFmtId="0" fontId="0" fillId="0" borderId="125" xfId="0" applyBorder="1" applyAlignment="1" applyProtection="1"/>
    <xf numFmtId="0" fontId="54" fillId="25" borderId="99" xfId="0" applyFont="1" applyFill="1" applyBorder="1" applyAlignment="1" applyProtection="1">
      <alignment horizontal="center" vertical="center" wrapText="1"/>
    </xf>
    <xf numFmtId="0" fontId="54" fillId="27" borderId="110" xfId="0" applyFont="1" applyFill="1" applyBorder="1" applyAlignment="1" applyProtection="1">
      <alignment horizontal="center" vertical="center" wrapText="1"/>
    </xf>
    <xf numFmtId="0" fontId="54" fillId="27" borderId="112" xfId="0" applyFont="1" applyFill="1" applyBorder="1" applyAlignment="1" applyProtection="1">
      <alignment horizontal="center" vertical="center" wrapText="1"/>
    </xf>
    <xf numFmtId="0" fontId="0" fillId="30" borderId="113" xfId="0" applyFill="1" applyBorder="1" applyAlignment="1" applyProtection="1">
      <alignment horizontal="center" vertical="center" wrapText="1"/>
    </xf>
    <xf numFmtId="0" fontId="54" fillId="0" borderId="0" xfId="0" applyFont="1" applyBorder="1" applyAlignment="1" applyProtection="1">
      <alignment horizontal="left"/>
      <protection locked="0"/>
    </xf>
    <xf numFmtId="0" fontId="54" fillId="0" borderId="0" xfId="0" applyFont="1" applyBorder="1" applyAlignment="1" applyProtection="1">
      <alignment horizontal="center" vertical="center" wrapText="1"/>
    </xf>
    <xf numFmtId="0" fontId="69" fillId="25" borderId="122" xfId="0" applyFont="1" applyFill="1" applyBorder="1" applyAlignment="1" applyProtection="1">
      <alignment horizontal="center" vertical="center" wrapText="1"/>
    </xf>
    <xf numFmtId="0" fontId="69" fillId="25" borderId="10" xfId="0" applyFont="1" applyFill="1" applyBorder="1" applyAlignment="1" applyProtection="1">
      <alignment horizontal="center" vertical="center" wrapText="1"/>
    </xf>
    <xf numFmtId="0" fontId="69" fillId="25" borderId="123" xfId="0" applyFont="1" applyFill="1" applyBorder="1" applyAlignment="1" applyProtection="1">
      <alignment horizontal="center" vertical="center" wrapText="1"/>
    </xf>
    <xf numFmtId="0" fontId="69" fillId="25" borderId="110" xfId="0" applyFont="1" applyFill="1" applyBorder="1" applyAlignment="1" applyProtection="1">
      <alignment horizontal="center" vertical="center" wrapText="1"/>
    </xf>
    <xf numFmtId="0" fontId="69" fillId="25" borderId="116" xfId="0" applyFont="1" applyFill="1" applyBorder="1" applyAlignment="1" applyProtection="1">
      <alignment horizontal="center" vertical="center" wrapText="1"/>
    </xf>
    <xf numFmtId="0" fontId="54" fillId="31" borderId="117" xfId="0" applyFont="1" applyFill="1" applyBorder="1" applyAlignment="1" applyProtection="1">
      <alignment horizontal="center" vertical="center" wrapText="1"/>
    </xf>
    <xf numFmtId="0" fontId="54" fillId="25" borderId="108" xfId="0" applyFont="1" applyFill="1" applyBorder="1" applyAlignment="1" applyProtection="1">
      <alignment horizontal="center" vertical="center" wrapText="1"/>
    </xf>
    <xf numFmtId="0" fontId="54" fillId="25" borderId="118" xfId="0" applyFont="1" applyFill="1" applyBorder="1" applyAlignment="1" applyProtection="1">
      <alignment horizontal="center" vertical="center" wrapText="1"/>
    </xf>
    <xf numFmtId="0" fontId="54" fillId="25" borderId="119" xfId="0" applyFont="1" applyFill="1" applyBorder="1" applyAlignment="1" applyProtection="1">
      <alignment horizontal="center" vertical="center" wrapText="1"/>
    </xf>
    <xf numFmtId="0" fontId="54" fillId="25" borderId="120" xfId="0" applyFont="1" applyFill="1" applyBorder="1" applyAlignment="1" applyProtection="1">
      <alignment horizontal="center" vertical="center" wrapText="1"/>
    </xf>
    <xf numFmtId="0" fontId="70" fillId="0" borderId="10" xfId="0" applyFont="1" applyBorder="1" applyAlignment="1" applyProtection="1">
      <alignment horizontal="center" vertical="center" wrapText="1"/>
    </xf>
    <xf numFmtId="0" fontId="70" fillId="0" borderId="123" xfId="0" applyFont="1" applyBorder="1" applyAlignment="1" applyProtection="1">
      <alignment horizontal="center" vertical="center" wrapText="1"/>
    </xf>
    <xf numFmtId="0" fontId="54" fillId="31" borderId="124" xfId="0" applyFont="1" applyFill="1" applyBorder="1" applyAlignment="1" applyProtection="1">
      <alignment horizontal="center" vertical="center" wrapText="1"/>
    </xf>
    <xf numFmtId="0" fontId="0" fillId="32" borderId="124" xfId="0" applyFill="1" applyBorder="1" applyAlignment="1" applyProtection="1">
      <alignment horizontal="center" vertical="center" wrapText="1"/>
    </xf>
    <xf numFmtId="0" fontId="58" fillId="0" borderId="0" xfId="0" applyFont="1" applyBorder="1" applyAlignment="1" applyProtection="1">
      <alignment horizontal="left"/>
    </xf>
    <xf numFmtId="0" fontId="55" fillId="0" borderId="0" xfId="0" applyFont="1" applyBorder="1" applyAlignment="1" applyProtection="1">
      <alignment horizontal="left"/>
    </xf>
    <xf numFmtId="0" fontId="54" fillId="0" borderId="81" xfId="0" applyFont="1" applyBorder="1" applyAlignment="1" applyProtection="1">
      <alignment horizontal="center" vertical="center" textRotation="90" wrapText="1"/>
      <protection locked="0"/>
    </xf>
    <xf numFmtId="0" fontId="65" fillId="0" borderId="66" xfId="0" applyFont="1" applyBorder="1" applyAlignment="1" applyProtection="1">
      <alignment horizontal="center" vertical="center" textRotation="90" wrapText="1"/>
      <protection locked="0"/>
    </xf>
    <xf numFmtId="183" fontId="64" fillId="0" borderId="82" xfId="282" applyNumberFormat="1" applyFont="1" applyBorder="1" applyAlignment="1" applyProtection="1">
      <alignment horizontal="center" vertical="center" wrapText="1"/>
      <protection locked="0"/>
    </xf>
    <xf numFmtId="183" fontId="64" fillId="0" borderId="85" xfId="282" applyNumberFormat="1" applyFont="1" applyBorder="1" applyAlignment="1" applyProtection="1">
      <alignment horizontal="center" vertical="center" wrapText="1"/>
      <protection locked="0"/>
    </xf>
    <xf numFmtId="0" fontId="64" fillId="0" borderId="86" xfId="232" applyFont="1" applyBorder="1" applyAlignment="1" applyProtection="1">
      <alignment horizontal="center" vertical="center" wrapText="1"/>
      <protection locked="0"/>
    </xf>
    <xf numFmtId="0" fontId="64" fillId="0" borderId="82" xfId="232" applyFont="1" applyBorder="1" applyAlignment="1" applyProtection="1">
      <alignment horizontal="center" vertical="center" wrapText="1"/>
      <protection locked="0"/>
    </xf>
    <xf numFmtId="0" fontId="64" fillId="0" borderId="85" xfId="232" applyFont="1" applyBorder="1" applyAlignment="1" applyProtection="1">
      <alignment horizontal="center" vertical="center" wrapText="1"/>
      <protection locked="0"/>
    </xf>
    <xf numFmtId="0" fontId="64" fillId="0" borderId="87" xfId="232" applyFont="1" applyBorder="1" applyAlignment="1" applyProtection="1">
      <alignment horizontal="center" vertical="center" wrapText="1"/>
      <protection locked="0"/>
    </xf>
    <xf numFmtId="183" fontId="66" fillId="0" borderId="97" xfId="282" applyNumberFormat="1" applyFont="1" applyBorder="1" applyAlignment="1" applyProtection="1">
      <alignment horizontal="center" vertical="center" wrapText="1"/>
      <protection locked="0"/>
    </xf>
    <xf numFmtId="183" fontId="66" fillId="0" borderId="82" xfId="282" applyNumberFormat="1" applyFont="1" applyBorder="1" applyAlignment="1" applyProtection="1">
      <alignment horizontal="center" vertical="center" wrapText="1"/>
      <protection locked="0"/>
    </xf>
    <xf numFmtId="183" fontId="66" fillId="0" borderId="83" xfId="282" applyNumberFormat="1" applyFont="1" applyBorder="1" applyAlignment="1" applyProtection="1">
      <alignment horizontal="center" vertical="center" wrapText="1"/>
      <protection locked="0"/>
    </xf>
    <xf numFmtId="183" fontId="66" fillId="0" borderId="84" xfId="282" applyNumberFormat="1" applyFont="1" applyBorder="1" applyAlignment="1" applyProtection="1">
      <alignment horizontal="center" vertical="center" wrapText="1"/>
      <protection locked="0"/>
    </xf>
    <xf numFmtId="183" fontId="66" fillId="0" borderId="85" xfId="282" applyNumberFormat="1" applyFont="1" applyBorder="1" applyAlignment="1" applyProtection="1">
      <alignment horizontal="center" vertical="center" wrapText="1"/>
      <protection locked="0"/>
    </xf>
    <xf numFmtId="183" fontId="66" fillId="0" borderId="86" xfId="282" applyNumberFormat="1" applyFont="1" applyBorder="1" applyAlignment="1" applyProtection="1">
      <alignment horizontal="center" vertical="center" wrapText="1"/>
      <protection locked="0"/>
    </xf>
    <xf numFmtId="0" fontId="54" fillId="0" borderId="0" xfId="0" applyFont="1" applyBorder="1" applyAlignment="1">
      <alignment horizontal="left" wrapText="1"/>
    </xf>
    <xf numFmtId="0" fontId="54" fillId="0" borderId="0" xfId="0" applyFont="1" applyBorder="1" applyAlignment="1">
      <alignment horizontal="left"/>
    </xf>
    <xf numFmtId="4" fontId="54" fillId="8" borderId="17" xfId="0" applyNumberFormat="1" applyFont="1" applyFill="1" applyBorder="1" applyAlignment="1">
      <alignment horizontal="center" vertical="center" wrapText="1"/>
    </xf>
    <xf numFmtId="4" fontId="58" fillId="8" borderId="17" xfId="0" applyNumberFormat="1" applyFont="1" applyFill="1" applyBorder="1" applyAlignment="1">
      <alignment horizontal="center" vertical="center" wrapText="1"/>
    </xf>
    <xf numFmtId="0" fontId="58" fillId="8" borderId="17" xfId="0" applyFont="1" applyFill="1" applyBorder="1" applyAlignment="1">
      <alignment horizontal="center" vertical="center" wrapText="1"/>
    </xf>
    <xf numFmtId="0" fontId="58" fillId="8" borderId="18" xfId="0" applyFont="1" applyFill="1" applyBorder="1" applyAlignment="1">
      <alignment horizontal="center" vertical="center" wrapText="1"/>
    </xf>
    <xf numFmtId="4" fontId="55" fillId="0" borderId="0" xfId="0" applyNumberFormat="1" applyFont="1" applyBorder="1" applyAlignment="1">
      <alignment horizontal="left" vertical="top" wrapText="1"/>
    </xf>
    <xf numFmtId="0" fontId="53" fillId="0" borderId="76" xfId="0" applyFont="1" applyBorder="1" applyAlignment="1">
      <alignment vertical="center" wrapText="1"/>
    </xf>
    <xf numFmtId="0" fontId="53" fillId="0" borderId="26" xfId="0" applyFont="1" applyFill="1" applyBorder="1" applyAlignment="1">
      <alignment horizontal="left" vertical="center" wrapText="1"/>
    </xf>
    <xf numFmtId="0" fontId="54" fillId="8" borderId="74" xfId="0" applyFont="1" applyFill="1" applyBorder="1" applyAlignment="1">
      <alignment horizontal="center" vertical="center" wrapText="1"/>
    </xf>
    <xf numFmtId="0" fontId="54" fillId="8" borderId="75" xfId="0" applyFont="1" applyFill="1" applyBorder="1" applyAlignment="1">
      <alignment horizontal="center" vertical="center" wrapText="1"/>
    </xf>
    <xf numFmtId="0" fontId="54" fillId="8" borderId="17" xfId="0" applyFont="1" applyFill="1" applyBorder="1" applyAlignment="1">
      <alignment horizontal="center"/>
    </xf>
    <xf numFmtId="0" fontId="54" fillId="8" borderId="18" xfId="0" applyFont="1" applyFill="1" applyBorder="1" applyAlignment="1">
      <alignment horizontal="center"/>
    </xf>
    <xf numFmtId="0" fontId="54" fillId="35" borderId="20" xfId="0" applyFont="1" applyFill="1" applyBorder="1" applyAlignment="1" applyProtection="1">
      <alignment horizontal="center" vertical="center" wrapText="1"/>
    </xf>
    <xf numFmtId="0" fontId="54" fillId="35" borderId="17" xfId="0" applyFont="1" applyFill="1" applyBorder="1" applyAlignment="1" applyProtection="1">
      <alignment horizontal="center" vertical="center" wrapText="1"/>
    </xf>
    <xf numFmtId="0" fontId="58" fillId="8" borderId="20" xfId="0" applyFont="1" applyFill="1" applyBorder="1" applyAlignment="1" applyProtection="1">
      <alignment horizontal="center" vertical="center" wrapText="1"/>
    </xf>
    <xf numFmtId="0" fontId="58" fillId="8" borderId="17" xfId="0" applyFont="1" applyFill="1" applyBorder="1" applyAlignment="1" applyProtection="1">
      <alignment horizontal="center" vertical="center" wrapText="1"/>
    </xf>
    <xf numFmtId="0" fontId="55" fillId="0" borderId="20" xfId="0" applyFont="1" applyBorder="1" applyAlignment="1" applyProtection="1">
      <alignment horizontal="justify" vertical="center" wrapText="1"/>
      <protection locked="0"/>
    </xf>
    <xf numFmtId="0" fontId="55" fillId="0" borderId="17" xfId="0" applyFont="1" applyBorder="1" applyAlignment="1" applyProtection="1">
      <alignment horizontal="justify" vertical="center" wrapText="1"/>
      <protection locked="0"/>
    </xf>
    <xf numFmtId="0" fontId="55" fillId="0" borderId="17" xfId="0" applyFont="1" applyBorder="1" applyAlignment="1" applyProtection="1">
      <alignment horizontal="center" vertical="center" wrapText="1"/>
      <protection locked="0"/>
    </xf>
    <xf numFmtId="0" fontId="54" fillId="8" borderId="20" xfId="0" applyFont="1" applyFill="1" applyBorder="1" applyAlignment="1" applyProtection="1">
      <alignment horizontal="center" vertical="center" wrapText="1"/>
    </xf>
    <xf numFmtId="0" fontId="54" fillId="8" borderId="17" xfId="0" applyFont="1" applyFill="1" applyBorder="1" applyAlignment="1" applyProtection="1">
      <alignment horizontal="center" vertical="center" wrapText="1"/>
    </xf>
    <xf numFmtId="0" fontId="53" fillId="0" borderId="0" xfId="0" applyFont="1" applyBorder="1" applyAlignment="1" applyProtection="1">
      <alignment horizontal="left" vertical="center" wrapText="1"/>
      <protection locked="0"/>
    </xf>
    <xf numFmtId="0" fontId="58" fillId="0" borderId="0" xfId="0" applyFont="1" applyBorder="1" applyAlignment="1" applyProtection="1">
      <alignment horizontal="left" vertical="center" wrapText="1"/>
      <protection locked="0"/>
    </xf>
    <xf numFmtId="0" fontId="53" fillId="0" borderId="0" xfId="0" applyFont="1" applyBorder="1" applyAlignment="1" applyProtection="1">
      <alignment horizontal="left" vertical="center" wrapText="1"/>
    </xf>
    <xf numFmtId="0" fontId="55" fillId="0" borderId="70" xfId="0" applyFont="1" applyBorder="1" applyAlignment="1">
      <alignment horizontal="left" vertical="center" wrapText="1"/>
    </xf>
    <xf numFmtId="0" fontId="55" fillId="0" borderId="73" xfId="0" applyFont="1" applyBorder="1" applyAlignment="1">
      <alignment horizontal="left" vertical="center" wrapText="1"/>
    </xf>
    <xf numFmtId="0" fontId="55" fillId="0" borderId="72" xfId="0" applyFont="1" applyBorder="1" applyAlignment="1">
      <alignment horizontal="left" vertical="center" wrapText="1"/>
    </xf>
    <xf numFmtId="0" fontId="58" fillId="24" borderId="72" xfId="0" applyFont="1" applyFill="1" applyBorder="1" applyAlignment="1">
      <alignment horizontal="center" vertical="center" wrapText="1"/>
    </xf>
    <xf numFmtId="0" fontId="58" fillId="24" borderId="70" xfId="0" applyFont="1" applyFill="1" applyBorder="1" applyAlignment="1">
      <alignment horizontal="center" vertical="center" wrapText="1"/>
    </xf>
    <xf numFmtId="0" fontId="54" fillId="24" borderId="17" xfId="0" applyFont="1" applyFill="1" applyBorder="1" applyAlignment="1">
      <alignment horizontal="center" vertical="center" wrapText="1"/>
    </xf>
    <xf numFmtId="0" fontId="54" fillId="24" borderId="18" xfId="0" applyFont="1" applyFill="1" applyBorder="1" applyAlignment="1">
      <alignment horizontal="center" vertical="center" wrapText="1"/>
    </xf>
    <xf numFmtId="0" fontId="54" fillId="8" borderId="81" xfId="0" applyFont="1" applyFill="1" applyBorder="1" applyAlignment="1">
      <alignment horizontal="center" vertical="center" wrapText="1"/>
    </xf>
    <xf numFmtId="0" fontId="54" fillId="8" borderId="22" xfId="0" applyFont="1" applyFill="1" applyBorder="1" applyAlignment="1">
      <alignment horizontal="center" vertical="center" wrapText="1"/>
    </xf>
    <xf numFmtId="0" fontId="53" fillId="0" borderId="0" xfId="0" applyFont="1" applyBorder="1" applyAlignment="1">
      <alignment horizontal="left" vertical="center" wrapText="1"/>
    </xf>
    <xf numFmtId="0" fontId="58" fillId="0" borderId="0" xfId="0" applyFont="1" applyBorder="1" applyAlignment="1">
      <alignment horizontal="left" vertical="center" wrapText="1"/>
    </xf>
    <xf numFmtId="0" fontId="55" fillId="0" borderId="0" xfId="0" applyFont="1" applyBorder="1" applyAlignment="1">
      <alignment horizontal="left" vertical="center" wrapText="1"/>
    </xf>
    <xf numFmtId="0" fontId="58" fillId="24" borderId="73" xfId="0" applyFont="1" applyFill="1" applyBorder="1" applyAlignment="1">
      <alignment horizontal="center" vertical="center" wrapText="1"/>
    </xf>
  </cellXfs>
  <cellStyles count="390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Ênfase1 2" xfId="7"/>
    <cellStyle name="20% - Ênfase1 2 2" xfId="8"/>
    <cellStyle name="20% - Ênfase1 2_00_ANEXO V 2015 - VERSÃO INICIAL PLOA_2015" xfId="9"/>
    <cellStyle name="20% - Ênfase1 3" xfId="10"/>
    <cellStyle name="20% - Ênfase1 4" xfId="11"/>
    <cellStyle name="20% - Ênfase2 2" xfId="12"/>
    <cellStyle name="20% - Ênfase2 2 2" xfId="13"/>
    <cellStyle name="20% - Ênfase2 2_05_Impactos_Demais PLs_2013_Dados CNJ de jul-12" xfId="14"/>
    <cellStyle name="20% - Ênfase2 3" xfId="15"/>
    <cellStyle name="20% - Ênfase2 4" xfId="16"/>
    <cellStyle name="20% - Ênfase3 2" xfId="17"/>
    <cellStyle name="20% - Ênfase3 2 2" xfId="18"/>
    <cellStyle name="20% - Ênfase3 2_05_Impactos_Demais PLs_2013_Dados CNJ de jul-12" xfId="19"/>
    <cellStyle name="20% - Ênfase3 3" xfId="20"/>
    <cellStyle name="20% - Ênfase3 4" xfId="21"/>
    <cellStyle name="20% - Ênfase4 2" xfId="22"/>
    <cellStyle name="20% - Ênfase4 2 2" xfId="23"/>
    <cellStyle name="20% - Ênfase4 2_05_Impactos_Demais PLs_2013_Dados CNJ de jul-12" xfId="24"/>
    <cellStyle name="20% - Ênfase4 3" xfId="25"/>
    <cellStyle name="20% - Ênfase4 4" xfId="26"/>
    <cellStyle name="20% - Ênfase5 2" xfId="27"/>
    <cellStyle name="20% - Ênfase5 2 2" xfId="28"/>
    <cellStyle name="20% - Ênfase5 2_00_ANEXO V 2015 - VERSÃO INICIAL PLOA_2015" xfId="29"/>
    <cellStyle name="20% - Ênfase5 3" xfId="30"/>
    <cellStyle name="20% - Ênfase5 4" xfId="31"/>
    <cellStyle name="20% - Ênfase6 2" xfId="32"/>
    <cellStyle name="20% - Ênfase6 2 2" xfId="33"/>
    <cellStyle name="20% - Ênfase6 2_00_ANEXO V 2015 - VERSÃO INICIAL PLOA_2015" xfId="34"/>
    <cellStyle name="20% - Ênfase6 3" xfId="35"/>
    <cellStyle name="20% - Ênfase6 4" xfId="36"/>
    <cellStyle name="40% - Accent1" xfId="37"/>
    <cellStyle name="40% - Accent2" xfId="38"/>
    <cellStyle name="40% - Accent3" xfId="39"/>
    <cellStyle name="40% - Accent4" xfId="40"/>
    <cellStyle name="40% - Accent5" xfId="41"/>
    <cellStyle name="40% - Accent6" xfId="42"/>
    <cellStyle name="40% - Ênfase1 2" xfId="43"/>
    <cellStyle name="40% - Ênfase1 2 2" xfId="44"/>
    <cellStyle name="40% - Ênfase1 2_05_Impactos_Demais PLs_2013_Dados CNJ de jul-12" xfId="45"/>
    <cellStyle name="40% - Ênfase1 3" xfId="46"/>
    <cellStyle name="40% - Ênfase1 4" xfId="47"/>
    <cellStyle name="40% - Ênfase2 2" xfId="48"/>
    <cellStyle name="40% - Ênfase2 2 2" xfId="49"/>
    <cellStyle name="40% - Ênfase2 2_05_Impactos_Demais PLs_2013_Dados CNJ de jul-12" xfId="50"/>
    <cellStyle name="40% - Ênfase2 3" xfId="51"/>
    <cellStyle name="40% - Ênfase2 4" xfId="52"/>
    <cellStyle name="40% - Ênfase3 2" xfId="53"/>
    <cellStyle name="40% - Ênfase3 2 2" xfId="54"/>
    <cellStyle name="40% - Ênfase3 2_05_Impactos_Demais PLs_2013_Dados CNJ de jul-12" xfId="55"/>
    <cellStyle name="40% - Ênfase3 3" xfId="56"/>
    <cellStyle name="40% - Ênfase3 4" xfId="57"/>
    <cellStyle name="40% - Ênfase4 2" xfId="58"/>
    <cellStyle name="40% - Ênfase4 2 2" xfId="59"/>
    <cellStyle name="40% - Ênfase4 2_05_Impactos_Demais PLs_2013_Dados CNJ de jul-12" xfId="60"/>
    <cellStyle name="40% - Ênfase4 3" xfId="61"/>
    <cellStyle name="40% - Ênfase4 4" xfId="62"/>
    <cellStyle name="40% - Ênfase5 2" xfId="63"/>
    <cellStyle name="40% - Ênfase5 2 2" xfId="64"/>
    <cellStyle name="40% - Ênfase5 2_05_Impactos_Demais PLs_2013_Dados CNJ de jul-12" xfId="65"/>
    <cellStyle name="40% - Ênfase5 3" xfId="66"/>
    <cellStyle name="40% - Ênfase5 4" xfId="67"/>
    <cellStyle name="40% - Ênfase6 2" xfId="68"/>
    <cellStyle name="40% - Ênfase6 2 2" xfId="69"/>
    <cellStyle name="40% - Ênfase6 2_05_Impactos_Demais PLs_2013_Dados CNJ de jul-12" xfId="70"/>
    <cellStyle name="40% - Ênfase6 3" xfId="71"/>
    <cellStyle name="40% - Ênfase6 4" xfId="72"/>
    <cellStyle name="60% - Accent1" xfId="73"/>
    <cellStyle name="60% - Accent2" xfId="74"/>
    <cellStyle name="60% - Accent3" xfId="75"/>
    <cellStyle name="60% - Accent4" xfId="76"/>
    <cellStyle name="60% - Accent5" xfId="77"/>
    <cellStyle name="60% - Accent6" xfId="78"/>
    <cellStyle name="60% - Ênfase1 2" xfId="79"/>
    <cellStyle name="60% - Ênfase1 2 2" xfId="80"/>
    <cellStyle name="60% - Ênfase1 2_05_Impactos_Demais PLs_2013_Dados CNJ de jul-12" xfId="81"/>
    <cellStyle name="60% - Ênfase1 3" xfId="82"/>
    <cellStyle name="60% - Ênfase1 4" xfId="83"/>
    <cellStyle name="60% - Ênfase2 2" xfId="84"/>
    <cellStyle name="60% - Ênfase2 2 2" xfId="85"/>
    <cellStyle name="60% - Ênfase2 2_05_Impactos_Demais PLs_2013_Dados CNJ de jul-12" xfId="86"/>
    <cellStyle name="60% - Ênfase2 3" xfId="87"/>
    <cellStyle name="60% - Ênfase2 4" xfId="88"/>
    <cellStyle name="60% - Ênfase3 2" xfId="89"/>
    <cellStyle name="60% - Ênfase3 2 2" xfId="90"/>
    <cellStyle name="60% - Ênfase3 2_05_Impactos_Demais PLs_2013_Dados CNJ de jul-12" xfId="91"/>
    <cellStyle name="60% - Ênfase3 3" xfId="92"/>
    <cellStyle name="60% - Ênfase3 4" xfId="93"/>
    <cellStyle name="60% - Ênfase4 2" xfId="94"/>
    <cellStyle name="60% - Ênfase4 2 2" xfId="95"/>
    <cellStyle name="60% - Ênfase4 2_05_Impactos_Demais PLs_2013_Dados CNJ de jul-12" xfId="96"/>
    <cellStyle name="60% - Ênfase4 3" xfId="97"/>
    <cellStyle name="60% - Ênfase4 4" xfId="98"/>
    <cellStyle name="60% - Ênfase5 2" xfId="99"/>
    <cellStyle name="60% - Ênfase5 2 2" xfId="100"/>
    <cellStyle name="60% - Ênfase5 2_05_Impactos_Demais PLs_2013_Dados CNJ de jul-12" xfId="101"/>
    <cellStyle name="60% - Ênfase5 3" xfId="102"/>
    <cellStyle name="60% - Ênfase5 4" xfId="103"/>
    <cellStyle name="60% - Ênfase6 2" xfId="104"/>
    <cellStyle name="60% - Ênfase6 2 2" xfId="105"/>
    <cellStyle name="60% - Ênfase6 2_05_Impactos_Demais PLs_2013_Dados CNJ de jul-12" xfId="106"/>
    <cellStyle name="60% - Ênfase6 3" xfId="107"/>
    <cellStyle name="60% - Ênfase6 4" xfId="108"/>
    <cellStyle name="Accent1" xfId="109"/>
    <cellStyle name="Accent2" xfId="110"/>
    <cellStyle name="Accent3" xfId="111"/>
    <cellStyle name="Accent4" xfId="112"/>
    <cellStyle name="Accent5" xfId="113"/>
    <cellStyle name="Accent6" xfId="114"/>
    <cellStyle name="b0let" xfId="115"/>
    <cellStyle name="Bad" xfId="116"/>
    <cellStyle name="Bol-Data" xfId="117"/>
    <cellStyle name="bolet" xfId="118"/>
    <cellStyle name="Boletim" xfId="119"/>
    <cellStyle name="Bom 2" xfId="120"/>
    <cellStyle name="Bom 2 2" xfId="121"/>
    <cellStyle name="Bom 2_05_Impactos_Demais PLs_2013_Dados CNJ de jul-12" xfId="122"/>
    <cellStyle name="Bom 3" xfId="123"/>
    <cellStyle name="Bom 4" xfId="124"/>
    <cellStyle name="Cabe‡alho 1" xfId="125"/>
    <cellStyle name="Cabe‡alho 2" xfId="126"/>
    <cellStyle name="Cabeçalho 1" xfId="127"/>
    <cellStyle name="Cabeçalho 2" xfId="128"/>
    <cellStyle name="Calculation" xfId="129"/>
    <cellStyle name="Cálculo 2" xfId="130"/>
    <cellStyle name="Cálculo 2 2" xfId="131"/>
    <cellStyle name="Cálculo 2_05_Impactos_Demais PLs_2013_Dados CNJ de jul-12" xfId="132"/>
    <cellStyle name="Cálculo 3" xfId="133"/>
    <cellStyle name="Cálculo 4" xfId="134"/>
    <cellStyle name="Capítulo" xfId="135"/>
    <cellStyle name="Célula de Verificação 2" xfId="136"/>
    <cellStyle name="Célula de Verificação 2 2" xfId="137"/>
    <cellStyle name="Célula de Verificação 2_05_Impactos_Demais PLs_2013_Dados CNJ de jul-12" xfId="138"/>
    <cellStyle name="Célula de Verificação 3" xfId="139"/>
    <cellStyle name="Célula de Verificação 4" xfId="140"/>
    <cellStyle name="Célula Vinculada 2" xfId="141"/>
    <cellStyle name="Célula Vinculada 2 2" xfId="142"/>
    <cellStyle name="Célula Vinculada 2_05_Impactos_Demais PLs_2013_Dados CNJ de jul-12" xfId="143"/>
    <cellStyle name="Célula Vinculada 3" xfId="144"/>
    <cellStyle name="Célula Vinculada 4" xfId="145"/>
    <cellStyle name="Check Cell" xfId="146"/>
    <cellStyle name="Comma" xfId="147"/>
    <cellStyle name="Comma [0]_Auxiliar" xfId="148"/>
    <cellStyle name="Comma 2" xfId="149"/>
    <cellStyle name="Comma 3" xfId="150"/>
    <cellStyle name="Comma_Agenda" xfId="151"/>
    <cellStyle name="Comma0" xfId="152"/>
    <cellStyle name="Currency [0]_Auxiliar" xfId="153"/>
    <cellStyle name="Currency_Auxiliar" xfId="154"/>
    <cellStyle name="Currency0" xfId="155"/>
    <cellStyle name="Data" xfId="156"/>
    <cellStyle name="Date" xfId="157"/>
    <cellStyle name="Decimal 0, derecha" xfId="158"/>
    <cellStyle name="Decimal 2, derecha" xfId="159"/>
    <cellStyle name="Ênfase1 2" xfId="160"/>
    <cellStyle name="Ênfase1 2 2" xfId="161"/>
    <cellStyle name="Ênfase1 2_05_Impactos_Demais PLs_2013_Dados CNJ de jul-12" xfId="162"/>
    <cellStyle name="Ênfase1 3" xfId="163"/>
    <cellStyle name="Ênfase1 4" xfId="164"/>
    <cellStyle name="Ênfase2 2" xfId="165"/>
    <cellStyle name="Ênfase2 2 2" xfId="166"/>
    <cellStyle name="Ênfase2 2_05_Impactos_Demais PLs_2013_Dados CNJ de jul-12" xfId="167"/>
    <cellStyle name="Ênfase2 3" xfId="168"/>
    <cellStyle name="Ênfase2 4" xfId="169"/>
    <cellStyle name="Ênfase3 2" xfId="170"/>
    <cellStyle name="Ênfase3 2 2" xfId="171"/>
    <cellStyle name="Ênfase3 2_05_Impactos_Demais PLs_2013_Dados CNJ de jul-12" xfId="172"/>
    <cellStyle name="Ênfase3 3" xfId="173"/>
    <cellStyle name="Ênfase3 4" xfId="174"/>
    <cellStyle name="Ênfase4 2" xfId="175"/>
    <cellStyle name="Ênfase4 2 2" xfId="176"/>
    <cellStyle name="Ênfase4 2_05_Impactos_Demais PLs_2013_Dados CNJ de jul-12" xfId="177"/>
    <cellStyle name="Ênfase4 3" xfId="178"/>
    <cellStyle name="Ênfase4 4" xfId="179"/>
    <cellStyle name="Ênfase5 2" xfId="180"/>
    <cellStyle name="Ênfase5 2 2" xfId="181"/>
    <cellStyle name="Ênfase5 2_05_Impactos_Demais PLs_2013_Dados CNJ de jul-12" xfId="182"/>
    <cellStyle name="Ênfase5 3" xfId="183"/>
    <cellStyle name="Ênfase5 4" xfId="184"/>
    <cellStyle name="Ênfase6 2" xfId="185"/>
    <cellStyle name="Ênfase6 2 2" xfId="186"/>
    <cellStyle name="Ênfase6 2_05_Impactos_Demais PLs_2013_Dados CNJ de jul-12" xfId="187"/>
    <cellStyle name="Ênfase6 3" xfId="188"/>
    <cellStyle name="Ênfase6 4" xfId="189"/>
    <cellStyle name="Entrada 2" xfId="190"/>
    <cellStyle name="Entrada 2 2" xfId="191"/>
    <cellStyle name="Entrada 2_00_ANEXO V 2015 - VERSÃO INICIAL PLOA_2015" xfId="192"/>
    <cellStyle name="Entrada 3" xfId="193"/>
    <cellStyle name="Entrada 4" xfId="194"/>
    <cellStyle name="Euro" xfId="195"/>
    <cellStyle name="Euro 2" xfId="196"/>
    <cellStyle name="Euro_00_ANEXO V 2015 - VERSÃO INICIAL PLOA_2015" xfId="197"/>
    <cellStyle name="Explanatory Text" xfId="198"/>
    <cellStyle name="Fim" xfId="199"/>
    <cellStyle name="Fixed" xfId="200"/>
    <cellStyle name="Fixo" xfId="201"/>
    <cellStyle name="Fonte" xfId="202"/>
    <cellStyle name="Good" xfId="203"/>
    <cellStyle name="Heading 1" xfId="204"/>
    <cellStyle name="Heading 2" xfId="205"/>
    <cellStyle name="Heading 3" xfId="206"/>
    <cellStyle name="Heading 4" xfId="207"/>
    <cellStyle name="Incorreto 2" xfId="208"/>
    <cellStyle name="Incorreto 2 2" xfId="209"/>
    <cellStyle name="Incorreto 2_05_Impactos_Demais PLs_2013_Dados CNJ de jul-12" xfId="210"/>
    <cellStyle name="Incorreto 3" xfId="211"/>
    <cellStyle name="Incorreto 4" xfId="212"/>
    <cellStyle name="Indefinido" xfId="213"/>
    <cellStyle name="Input" xfId="214"/>
    <cellStyle name="Jr_Normal" xfId="215"/>
    <cellStyle name="Leg_It_1" xfId="216"/>
    <cellStyle name="Linea horizontal" xfId="217"/>
    <cellStyle name="Linked Cell" xfId="218"/>
    <cellStyle name="Millares_deuhist99" xfId="219"/>
    <cellStyle name="Moeda 2" xfId="220"/>
    <cellStyle name="Moeda0" xfId="221"/>
    <cellStyle name="Neutra 2" xfId="222"/>
    <cellStyle name="Neutra 2 2" xfId="223"/>
    <cellStyle name="Neutra 2_05_Impactos_Demais PLs_2013_Dados CNJ de jul-12" xfId="224"/>
    <cellStyle name="Neutra 3" xfId="225"/>
    <cellStyle name="Neutra 4" xfId="226"/>
    <cellStyle name="Neutral" xfId="227"/>
    <cellStyle name="Normal" xfId="0" builtinId="0"/>
    <cellStyle name="Normal 10" xfId="228"/>
    <cellStyle name="Normal 11" xfId="229"/>
    <cellStyle name="Normal 12" xfId="230"/>
    <cellStyle name="Normal 13" xfId="231"/>
    <cellStyle name="Normal 14" xfId="382"/>
    <cellStyle name="Normal 15" xfId="379"/>
    <cellStyle name="Normal 2" xfId="232"/>
    <cellStyle name="Normal 2 10" xfId="381"/>
    <cellStyle name="Normal 2 2" xfId="233"/>
    <cellStyle name="Normal 2 3" xfId="234"/>
    <cellStyle name="Normal 2 3 2" xfId="235"/>
    <cellStyle name="Normal 2 3_00_Decisão Anexo V 2015_MEMORIAL_Oficial SOF" xfId="236"/>
    <cellStyle name="Normal 2 4" xfId="237"/>
    <cellStyle name="Normal 2 5" xfId="238"/>
    <cellStyle name="Normal 2 6" xfId="239"/>
    <cellStyle name="Normal 2 7" xfId="384"/>
    <cellStyle name="Normal 2 8" xfId="383"/>
    <cellStyle name="Normal 2 9" xfId="380"/>
    <cellStyle name="Normal 2_00_Decisão Anexo V 2015_MEMORIAL_Oficial SOF" xfId="240"/>
    <cellStyle name="Normal 3" xfId="241"/>
    <cellStyle name="Normal 3 2" xfId="242"/>
    <cellStyle name="Normal 3_05_Impactos_Demais PLs_2013_Dados CNJ de jul-12" xfId="243"/>
    <cellStyle name="Normal 4" xfId="244"/>
    <cellStyle name="Normal 5" xfId="245"/>
    <cellStyle name="Normal 6" xfId="246"/>
    <cellStyle name="Normal 7" xfId="247"/>
    <cellStyle name="Normal 8" xfId="248"/>
    <cellStyle name="Normal 9" xfId="249"/>
    <cellStyle name="Nota 2" xfId="250"/>
    <cellStyle name="Nota 2 2" xfId="251"/>
    <cellStyle name="Nota 2_00_Decisão Anexo V 2015_MEMORIAL_Oficial SOF" xfId="252"/>
    <cellStyle name="Nota 3" xfId="253"/>
    <cellStyle name="Nota 4" xfId="254"/>
    <cellStyle name="Note" xfId="255"/>
    <cellStyle name="Output" xfId="256"/>
    <cellStyle name="Percent_Agenda" xfId="257"/>
    <cellStyle name="Percentual" xfId="258"/>
    <cellStyle name="Ponto" xfId="259"/>
    <cellStyle name="Porcentagem 10" xfId="260"/>
    <cellStyle name="Porcentagem 2" xfId="261"/>
    <cellStyle name="Porcentagem 2 2" xfId="262"/>
    <cellStyle name="Porcentagem 2 3" xfId="386"/>
    <cellStyle name="Porcentagem 2 4" xfId="385"/>
    <cellStyle name="Porcentagem 2_FCDF 2014_2ª Versão" xfId="263"/>
    <cellStyle name="Porcentagem 3" xfId="264"/>
    <cellStyle name="Porcentagem 4" xfId="265"/>
    <cellStyle name="Porcentagem 5" xfId="266"/>
    <cellStyle name="Porcentagem 6" xfId="267"/>
    <cellStyle name="Porcentagem 7" xfId="268"/>
    <cellStyle name="Porcentagem 8" xfId="269"/>
    <cellStyle name="Porcentagem 9" xfId="270"/>
    <cellStyle name="rodape" xfId="271"/>
    <cellStyle name="Saída 2" xfId="272"/>
    <cellStyle name="Saída 2 2" xfId="273"/>
    <cellStyle name="Saída 2_05_Impactos_Demais PLs_2013_Dados CNJ de jul-12" xfId="274"/>
    <cellStyle name="Saída 3" xfId="275"/>
    <cellStyle name="Saída 4" xfId="276"/>
    <cellStyle name="Sep. milhar [0]" xfId="277"/>
    <cellStyle name="Sep. milhar [2]" xfId="278"/>
    <cellStyle name="Separador de m" xfId="279"/>
    <cellStyle name="Separador de milhares 10" xfId="281"/>
    <cellStyle name="Separador de milhares 2" xfId="282"/>
    <cellStyle name="Separador de milhares 2 2" xfId="283"/>
    <cellStyle name="Separador de milhares 2 2 3" xfId="284"/>
    <cellStyle name="Separador de milhares 2 2 6" xfId="285"/>
    <cellStyle name="Separador de milhares 2 2_00_Decisão Anexo V 2015_MEMORIAL_Oficial SOF" xfId="286"/>
    <cellStyle name="Separador de milhares 2 3" xfId="287"/>
    <cellStyle name="Separador de milhares 2 3 2" xfId="288"/>
    <cellStyle name="Separador de milhares 2 3 2 2" xfId="289"/>
    <cellStyle name="Separador de milhares 2 3 2 2 2" xfId="290"/>
    <cellStyle name="Separador de milhares 2 3 2 2_00_Decisão Anexo V 2015_MEMORIAL_Oficial SOF" xfId="291"/>
    <cellStyle name="Separador de milhares 2 3 2_00_Decisão Anexo V 2015_MEMORIAL_Oficial SOF" xfId="292"/>
    <cellStyle name="Separador de milhares 2 3 3" xfId="293"/>
    <cellStyle name="Separador de milhares 2 3_00_Decisão Anexo V 2015_MEMORIAL_Oficial SOF" xfId="294"/>
    <cellStyle name="Separador de milhares 2 4" xfId="295"/>
    <cellStyle name="Separador de milhares 2 5" xfId="296"/>
    <cellStyle name="Separador de milhares 2 5 2" xfId="297"/>
    <cellStyle name="Separador de milhares 2 5_00_Decisão Anexo V 2015_MEMORIAL_Oficial SOF" xfId="298"/>
    <cellStyle name="Separador de milhares 2_00_Decisão Anexo V 2015_MEMORIAL_Oficial SOF" xfId="299"/>
    <cellStyle name="Separador de milhares 3" xfId="300"/>
    <cellStyle name="Separador de milhares 3 2" xfId="301"/>
    <cellStyle name="Separador de milhares 3 3" xfId="302"/>
    <cellStyle name="Separador de milhares 3_00_Decisão Anexo V 2015_MEMORIAL_Oficial SOF" xfId="303"/>
    <cellStyle name="Separador de milhares 4" xfId="304"/>
    <cellStyle name="Separador de milhares 5" xfId="305"/>
    <cellStyle name="Separador de milhares 6" xfId="306"/>
    <cellStyle name="Separador de milhares 7" xfId="307"/>
    <cellStyle name="Separador de milhares 8" xfId="308"/>
    <cellStyle name="Separador de milhares 9" xfId="309"/>
    <cellStyle name="Separador de milhares_Estrutura Remuneratória de Militares_Matriz Impactos" xfId="310"/>
    <cellStyle name="TableStyleLight1" xfId="311"/>
    <cellStyle name="TableStyleLight1 2" xfId="312"/>
    <cellStyle name="TableStyleLight1 3" xfId="313"/>
    <cellStyle name="TableStyleLight1 5" xfId="314"/>
    <cellStyle name="TableStyleLight1_00_Decisão Anexo V 2015_MEMORIAL_Oficial SOF" xfId="315"/>
    <cellStyle name="Texto de Aviso 2" xfId="316"/>
    <cellStyle name="Texto de Aviso 2 2" xfId="317"/>
    <cellStyle name="Texto de Aviso 2_05_Impactos_Demais PLs_2013_Dados CNJ de jul-12" xfId="318"/>
    <cellStyle name="Texto de Aviso 3" xfId="319"/>
    <cellStyle name="Texto de Aviso 4" xfId="320"/>
    <cellStyle name="Texto Explicativo 2" xfId="321"/>
    <cellStyle name="Texto Explicativo 2 2" xfId="322"/>
    <cellStyle name="Texto Explicativo 2_05_Impactos_Demais PLs_2013_Dados CNJ de jul-12" xfId="323"/>
    <cellStyle name="Texto Explicativo 3" xfId="324"/>
    <cellStyle name="Texto Explicativo 4" xfId="325"/>
    <cellStyle name="Texto, derecha" xfId="326"/>
    <cellStyle name="Texto, izquierda" xfId="327"/>
    <cellStyle name="Title" xfId="328"/>
    <cellStyle name="Titulo" xfId="329"/>
    <cellStyle name="Título 1 1" xfId="330"/>
    <cellStyle name="Título 1 2" xfId="331"/>
    <cellStyle name="Título 1 2 2" xfId="332"/>
    <cellStyle name="Título 1 2_05_Impactos_Demais PLs_2013_Dados CNJ de jul-12" xfId="333"/>
    <cellStyle name="Título 1 3" xfId="334"/>
    <cellStyle name="Título 1 4" xfId="335"/>
    <cellStyle name="Título 10" xfId="336"/>
    <cellStyle name="Título 11" xfId="337"/>
    <cellStyle name="Título 2 2" xfId="338"/>
    <cellStyle name="Título 2 2 2" xfId="339"/>
    <cellStyle name="Título 2 2_05_Impactos_Demais PLs_2013_Dados CNJ de jul-12" xfId="340"/>
    <cellStyle name="Título 2 3" xfId="341"/>
    <cellStyle name="Título 2 4" xfId="342"/>
    <cellStyle name="Título 3 2" xfId="343"/>
    <cellStyle name="Título 3 2 2" xfId="344"/>
    <cellStyle name="Título 3 2_05_Impactos_Demais PLs_2013_Dados CNJ de jul-12" xfId="345"/>
    <cellStyle name="Título 3 3" xfId="346"/>
    <cellStyle name="Título 3 4" xfId="347"/>
    <cellStyle name="Título 4 2" xfId="348"/>
    <cellStyle name="Título 4 2 2" xfId="349"/>
    <cellStyle name="Título 4 2_05_Impactos_Demais PLs_2013_Dados CNJ de jul-12" xfId="350"/>
    <cellStyle name="Título 4 3" xfId="351"/>
    <cellStyle name="Título 4 4" xfId="352"/>
    <cellStyle name="Título 5" xfId="353"/>
    <cellStyle name="Título 5 2" xfId="354"/>
    <cellStyle name="Título 5 3" xfId="355"/>
    <cellStyle name="Título 5_05_Impactos_Demais PLs_2013_Dados CNJ de jul-12" xfId="356"/>
    <cellStyle name="Título 6" xfId="357"/>
    <cellStyle name="Título 6 2" xfId="358"/>
    <cellStyle name="Título 6_34" xfId="359"/>
    <cellStyle name="Título 7" xfId="360"/>
    <cellStyle name="Título 8" xfId="361"/>
    <cellStyle name="Título 9" xfId="362"/>
    <cellStyle name="Titulo_00_Equalização ASMED_SOF" xfId="363"/>
    <cellStyle name="Titulo1" xfId="364"/>
    <cellStyle name="Titulo2" xfId="365"/>
    <cellStyle name="Total 2" xfId="366"/>
    <cellStyle name="Total 2 2" xfId="367"/>
    <cellStyle name="Total 2_05_Impactos_Demais PLs_2013_Dados CNJ de jul-12" xfId="368"/>
    <cellStyle name="Total 3" xfId="369"/>
    <cellStyle name="Total 4" xfId="370"/>
    <cellStyle name="V¡rgula" xfId="371"/>
    <cellStyle name="V¡rgula0" xfId="372"/>
    <cellStyle name="Vírgul - Estilo1" xfId="373"/>
    <cellStyle name="Vírgula" xfId="280" builtinId="3"/>
    <cellStyle name="Vírgula 2" xfId="374"/>
    <cellStyle name="Vírgula 2 2" xfId="388"/>
    <cellStyle name="Vírgula 2 3" xfId="387"/>
    <cellStyle name="Vírgula 3" xfId="375"/>
    <cellStyle name="Vírgula 4" xfId="376"/>
    <cellStyle name="Vírgula 5" xfId="389"/>
    <cellStyle name="Vírgula0" xfId="377"/>
    <cellStyle name="Warning Text" xfId="37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2"/>
  <sheetViews>
    <sheetView showGridLines="0" workbookViewId="0">
      <selection activeCell="P44" sqref="P44"/>
    </sheetView>
  </sheetViews>
  <sheetFormatPr defaultColWidth="9.140625" defaultRowHeight="12.75"/>
  <cols>
    <col min="1" max="1" width="11.140625" style="1" customWidth="1"/>
    <col min="2" max="2" width="11.85546875" style="1" customWidth="1"/>
    <col min="3" max="3" width="12.140625" style="2" customWidth="1"/>
    <col min="4" max="4" width="18" style="2" customWidth="1"/>
    <col min="5" max="5" width="14.28515625" style="2" customWidth="1"/>
    <col min="6" max="6" width="13.42578125" style="2" customWidth="1"/>
    <col min="7" max="7" width="14.85546875" style="3" customWidth="1"/>
    <col min="8" max="9" width="13.85546875" style="2" customWidth="1"/>
    <col min="10" max="10" width="14.7109375" style="2" customWidth="1"/>
    <col min="11" max="11" width="14.28515625" style="2" customWidth="1"/>
    <col min="12" max="12" width="14.42578125" style="2" customWidth="1"/>
    <col min="13" max="13" width="18.5703125" style="2" customWidth="1"/>
    <col min="14" max="16384" width="9.140625" style="2"/>
  </cols>
  <sheetData>
    <row r="1" spans="1:13" ht="12.75" customHeight="1">
      <c r="A1" s="352" t="s">
        <v>0</v>
      </c>
      <c r="B1" s="352"/>
      <c r="C1" s="352"/>
      <c r="D1" s="352"/>
      <c r="E1" s="352"/>
      <c r="F1" s="352"/>
      <c r="G1" s="352"/>
      <c r="H1" s="352"/>
      <c r="I1" s="352"/>
      <c r="J1" s="352"/>
      <c r="K1" s="352"/>
      <c r="L1" s="352"/>
      <c r="M1" s="352"/>
    </row>
    <row r="2" spans="1:13" ht="12.75" customHeight="1">
      <c r="A2" s="352" t="s">
        <v>1</v>
      </c>
      <c r="B2" s="352"/>
      <c r="C2" s="352"/>
      <c r="D2" s="352"/>
      <c r="E2" s="352"/>
      <c r="F2" s="352"/>
      <c r="G2" s="352"/>
      <c r="H2" s="352"/>
      <c r="I2" s="352"/>
      <c r="J2" s="352"/>
      <c r="K2" s="352"/>
      <c r="L2" s="352"/>
      <c r="M2" s="352"/>
    </row>
    <row r="3" spans="1:13" ht="12.75" customHeight="1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</row>
    <row r="4" spans="1:13" s="227" customFormat="1" ht="12.75" customHeight="1">
      <c r="A4" s="353" t="s">
        <v>202</v>
      </c>
      <c r="B4" s="353"/>
      <c r="C4" s="353"/>
      <c r="D4" s="353"/>
      <c r="E4" s="353"/>
      <c r="F4" s="353"/>
      <c r="G4" s="353"/>
      <c r="H4" s="353"/>
      <c r="I4" s="353"/>
      <c r="J4" s="353"/>
      <c r="K4" s="353"/>
      <c r="L4" s="353"/>
      <c r="M4" s="353"/>
    </row>
    <row r="5" spans="1:13" s="224" customFormat="1" ht="12.75" customHeight="1" thickBot="1">
      <c r="A5" s="223"/>
      <c r="B5" s="223"/>
      <c r="C5" s="223"/>
      <c r="D5" s="223"/>
      <c r="E5" s="223"/>
      <c r="F5" s="223"/>
      <c r="G5" s="223"/>
      <c r="H5" s="223"/>
      <c r="I5" s="223"/>
      <c r="L5" s="354" t="s">
        <v>201</v>
      </c>
      <c r="M5" s="354"/>
    </row>
    <row r="6" spans="1:13" ht="12.75" customHeight="1" thickTop="1">
      <c r="A6" s="366" t="s">
        <v>4</v>
      </c>
      <c r="B6" s="367"/>
      <c r="C6" s="367"/>
      <c r="D6" s="368"/>
      <c r="E6" s="372" t="s">
        <v>5</v>
      </c>
      <c r="F6" s="373"/>
      <c r="G6" s="373"/>
      <c r="H6" s="373"/>
      <c r="I6" s="374"/>
      <c r="J6" s="355" t="s">
        <v>6</v>
      </c>
      <c r="K6" s="356"/>
      <c r="L6" s="357"/>
      <c r="M6" s="358" t="s">
        <v>7</v>
      </c>
    </row>
    <row r="7" spans="1:13" ht="21" customHeight="1">
      <c r="A7" s="369"/>
      <c r="B7" s="370"/>
      <c r="C7" s="370"/>
      <c r="D7" s="371"/>
      <c r="E7" s="360" t="s">
        <v>8</v>
      </c>
      <c r="F7" s="361"/>
      <c r="G7" s="361"/>
      <c r="H7" s="361" t="s">
        <v>9</v>
      </c>
      <c r="I7" s="362" t="s">
        <v>10</v>
      </c>
      <c r="J7" s="360" t="s">
        <v>11</v>
      </c>
      <c r="K7" s="361" t="s">
        <v>12</v>
      </c>
      <c r="L7" s="363" t="s">
        <v>10</v>
      </c>
      <c r="M7" s="359"/>
    </row>
    <row r="8" spans="1:13" ht="44.45" customHeight="1">
      <c r="A8" s="176" t="s">
        <v>157</v>
      </c>
      <c r="B8" s="177" t="s">
        <v>158</v>
      </c>
      <c r="C8" s="177" t="s">
        <v>13</v>
      </c>
      <c r="D8" s="169" t="s">
        <v>14</v>
      </c>
      <c r="E8" s="176" t="s">
        <v>15</v>
      </c>
      <c r="F8" s="177" t="s">
        <v>16</v>
      </c>
      <c r="G8" s="168" t="s">
        <v>17</v>
      </c>
      <c r="H8" s="361"/>
      <c r="I8" s="362"/>
      <c r="J8" s="360"/>
      <c r="K8" s="361"/>
      <c r="L8" s="363"/>
      <c r="M8" s="359"/>
    </row>
    <row r="9" spans="1:13" s="7" customFormat="1" ht="12.75" customHeight="1">
      <c r="A9" s="378" t="s">
        <v>152</v>
      </c>
      <c r="B9" s="376" t="s">
        <v>156</v>
      </c>
      <c r="C9" s="375" t="s">
        <v>153</v>
      </c>
      <c r="D9" s="182">
        <v>13</v>
      </c>
      <c r="E9" s="345">
        <v>434</v>
      </c>
      <c r="F9" s="184"/>
      <c r="G9" s="266">
        <f>E9+F9</f>
        <v>434</v>
      </c>
      <c r="H9" s="262"/>
      <c r="I9" s="266">
        <f>G9+H9</f>
        <v>434</v>
      </c>
      <c r="J9" s="183">
        <v>141</v>
      </c>
      <c r="K9" s="184">
        <v>9</v>
      </c>
      <c r="L9" s="278">
        <f>J9+K9</f>
        <v>150</v>
      </c>
      <c r="M9" s="203">
        <v>12</v>
      </c>
    </row>
    <row r="10" spans="1:13" s="7" customFormat="1" ht="12.75" customHeight="1">
      <c r="A10" s="379"/>
      <c r="B10" s="377"/>
      <c r="C10" s="349"/>
      <c r="D10" s="185">
        <v>12</v>
      </c>
      <c r="E10" s="345">
        <v>10</v>
      </c>
      <c r="F10" s="187"/>
      <c r="G10" s="267">
        <f t="shared" ref="G10:G33" si="0">E10+F10</f>
        <v>10</v>
      </c>
      <c r="H10" s="263"/>
      <c r="I10" s="267">
        <f t="shared" ref="I10:I49" si="1">G10+H10</f>
        <v>10</v>
      </c>
      <c r="J10" s="186">
        <v>1</v>
      </c>
      <c r="K10" s="187"/>
      <c r="L10" s="279">
        <f t="shared" ref="L10:L49" si="2">J10+K10</f>
        <v>1</v>
      </c>
      <c r="M10" s="204"/>
    </row>
    <row r="11" spans="1:13" s="7" customFormat="1" ht="12.75" customHeight="1">
      <c r="A11" s="379"/>
      <c r="B11" s="377"/>
      <c r="C11" s="350"/>
      <c r="D11" s="188">
        <v>11</v>
      </c>
      <c r="E11" s="345">
        <v>3</v>
      </c>
      <c r="F11" s="190"/>
      <c r="G11" s="268">
        <f t="shared" si="0"/>
        <v>3</v>
      </c>
      <c r="H11" s="263"/>
      <c r="I11" s="268">
        <f t="shared" si="1"/>
        <v>3</v>
      </c>
      <c r="J11" s="189">
        <v>1</v>
      </c>
      <c r="K11" s="190">
        <v>1</v>
      </c>
      <c r="L11" s="280">
        <f t="shared" si="2"/>
        <v>2</v>
      </c>
      <c r="M11" s="205">
        <v>1</v>
      </c>
    </row>
    <row r="12" spans="1:13" s="7" customFormat="1" ht="12.75" customHeight="1">
      <c r="A12" s="379"/>
      <c r="B12" s="377"/>
      <c r="C12" s="348" t="s">
        <v>154</v>
      </c>
      <c r="D12" s="182">
        <v>10</v>
      </c>
      <c r="E12" s="345">
        <v>17</v>
      </c>
      <c r="F12" s="184"/>
      <c r="G12" s="266">
        <f t="shared" si="0"/>
        <v>17</v>
      </c>
      <c r="H12" s="263"/>
      <c r="I12" s="266">
        <f t="shared" si="1"/>
        <v>17</v>
      </c>
      <c r="J12" s="183"/>
      <c r="K12" s="184"/>
      <c r="L12" s="278">
        <f t="shared" si="2"/>
        <v>0</v>
      </c>
      <c r="M12" s="203"/>
    </row>
    <row r="13" spans="1:13" s="7" customFormat="1" ht="12.75" customHeight="1">
      <c r="A13" s="379"/>
      <c r="B13" s="377"/>
      <c r="C13" s="349"/>
      <c r="D13" s="185">
        <v>9</v>
      </c>
      <c r="E13" s="345">
        <v>17</v>
      </c>
      <c r="F13" s="187"/>
      <c r="G13" s="267">
        <f t="shared" si="0"/>
        <v>17</v>
      </c>
      <c r="H13" s="263"/>
      <c r="I13" s="267">
        <f t="shared" si="1"/>
        <v>17</v>
      </c>
      <c r="J13" s="186"/>
      <c r="K13" s="187"/>
      <c r="L13" s="279">
        <f t="shared" si="2"/>
        <v>0</v>
      </c>
      <c r="M13" s="204"/>
    </row>
    <row r="14" spans="1:13" s="7" customFormat="1" ht="12.75" customHeight="1">
      <c r="A14" s="379"/>
      <c r="B14" s="377"/>
      <c r="C14" s="349"/>
      <c r="D14" s="185">
        <v>8</v>
      </c>
      <c r="E14" s="345">
        <v>11</v>
      </c>
      <c r="F14" s="187"/>
      <c r="G14" s="267">
        <f t="shared" si="0"/>
        <v>11</v>
      </c>
      <c r="H14" s="263"/>
      <c r="I14" s="267">
        <f t="shared" si="1"/>
        <v>11</v>
      </c>
      <c r="J14" s="186">
        <v>2</v>
      </c>
      <c r="K14" s="187"/>
      <c r="L14" s="279">
        <f t="shared" si="2"/>
        <v>2</v>
      </c>
      <c r="M14" s="204"/>
    </row>
    <row r="15" spans="1:13" s="7" customFormat="1" ht="12.75" customHeight="1">
      <c r="A15" s="379"/>
      <c r="B15" s="377"/>
      <c r="C15" s="349"/>
      <c r="D15" s="191">
        <v>7</v>
      </c>
      <c r="E15" s="345">
        <v>12</v>
      </c>
      <c r="F15" s="193"/>
      <c r="G15" s="269">
        <f t="shared" si="0"/>
        <v>12</v>
      </c>
      <c r="H15" s="263"/>
      <c r="I15" s="269">
        <f t="shared" si="1"/>
        <v>12</v>
      </c>
      <c r="J15" s="192"/>
      <c r="K15" s="193"/>
      <c r="L15" s="281">
        <f t="shared" si="2"/>
        <v>0</v>
      </c>
      <c r="M15" s="206"/>
    </row>
    <row r="16" spans="1:13" s="7" customFormat="1" ht="12.75" customHeight="1">
      <c r="A16" s="379"/>
      <c r="B16" s="377"/>
      <c r="C16" s="350"/>
      <c r="D16" s="188">
        <v>6</v>
      </c>
      <c r="E16" s="345">
        <v>3</v>
      </c>
      <c r="F16" s="190"/>
      <c r="G16" s="268">
        <f t="shared" si="0"/>
        <v>3</v>
      </c>
      <c r="H16" s="263"/>
      <c r="I16" s="268">
        <f t="shared" si="1"/>
        <v>3</v>
      </c>
      <c r="J16" s="189"/>
      <c r="K16" s="190"/>
      <c r="L16" s="280">
        <f t="shared" si="2"/>
        <v>0</v>
      </c>
      <c r="M16" s="205"/>
    </row>
    <row r="17" spans="1:13" s="7" customFormat="1" ht="12.75" customHeight="1">
      <c r="A17" s="379"/>
      <c r="B17" s="377"/>
      <c r="C17" s="348" t="s">
        <v>155</v>
      </c>
      <c r="D17" s="182">
        <v>5</v>
      </c>
      <c r="E17" s="345">
        <v>1</v>
      </c>
      <c r="F17" s="184"/>
      <c r="G17" s="266">
        <f t="shared" si="0"/>
        <v>1</v>
      </c>
      <c r="H17" s="263"/>
      <c r="I17" s="266">
        <f t="shared" si="1"/>
        <v>1</v>
      </c>
      <c r="J17" s="183"/>
      <c r="K17" s="184">
        <v>1</v>
      </c>
      <c r="L17" s="278">
        <f t="shared" si="2"/>
        <v>1</v>
      </c>
      <c r="M17" s="203">
        <v>1</v>
      </c>
    </row>
    <row r="18" spans="1:13" s="7" customFormat="1" ht="12.75" customHeight="1">
      <c r="A18" s="379"/>
      <c r="B18" s="377"/>
      <c r="C18" s="349"/>
      <c r="D18" s="185">
        <v>4</v>
      </c>
      <c r="E18" s="345">
        <v>35</v>
      </c>
      <c r="F18" s="187"/>
      <c r="G18" s="267">
        <f t="shared" si="0"/>
        <v>35</v>
      </c>
      <c r="H18" s="263"/>
      <c r="I18" s="267">
        <f t="shared" si="1"/>
        <v>35</v>
      </c>
      <c r="J18" s="186"/>
      <c r="K18" s="187"/>
      <c r="L18" s="279">
        <f t="shared" si="2"/>
        <v>0</v>
      </c>
      <c r="M18" s="204"/>
    </row>
    <row r="19" spans="1:13" s="7" customFormat="1" ht="12.75" customHeight="1">
      <c r="A19" s="379"/>
      <c r="B19" s="377"/>
      <c r="C19" s="349"/>
      <c r="D19" s="185">
        <v>3</v>
      </c>
      <c r="E19" s="186"/>
      <c r="F19" s="187">
        <v>9</v>
      </c>
      <c r="G19" s="267">
        <f t="shared" si="0"/>
        <v>9</v>
      </c>
      <c r="H19" s="263"/>
      <c r="I19" s="267">
        <f t="shared" si="1"/>
        <v>9</v>
      </c>
      <c r="J19" s="186"/>
      <c r="K19" s="187"/>
      <c r="L19" s="279">
        <f t="shared" si="2"/>
        <v>0</v>
      </c>
      <c r="M19" s="204"/>
    </row>
    <row r="20" spans="1:13" s="7" customFormat="1" ht="12.75" customHeight="1">
      <c r="A20" s="379"/>
      <c r="B20" s="377"/>
      <c r="C20" s="349"/>
      <c r="D20" s="185">
        <v>2</v>
      </c>
      <c r="E20" s="192"/>
      <c r="F20" s="193">
        <v>9</v>
      </c>
      <c r="G20" s="269">
        <f t="shared" si="0"/>
        <v>9</v>
      </c>
      <c r="H20" s="263"/>
      <c r="I20" s="269">
        <f t="shared" si="1"/>
        <v>9</v>
      </c>
      <c r="J20" s="192"/>
      <c r="K20" s="193"/>
      <c r="L20" s="281">
        <f t="shared" si="2"/>
        <v>0</v>
      </c>
      <c r="M20" s="206"/>
    </row>
    <row r="21" spans="1:13" s="7" customFormat="1" ht="12.75" customHeight="1">
      <c r="A21" s="379"/>
      <c r="B21" s="377"/>
      <c r="C21" s="349"/>
      <c r="D21" s="191">
        <v>1</v>
      </c>
      <c r="E21" s="198"/>
      <c r="F21" s="199">
        <v>21</v>
      </c>
      <c r="G21" s="270">
        <f t="shared" si="0"/>
        <v>21</v>
      </c>
      <c r="H21" s="199">
        <v>17</v>
      </c>
      <c r="I21" s="270">
        <f t="shared" si="1"/>
        <v>38</v>
      </c>
      <c r="J21" s="198"/>
      <c r="K21" s="199"/>
      <c r="L21" s="282">
        <f t="shared" si="2"/>
        <v>0</v>
      </c>
      <c r="M21" s="209"/>
    </row>
    <row r="22" spans="1:13" s="180" customFormat="1" ht="12.75" customHeight="1">
      <c r="A22" s="181"/>
      <c r="B22" s="289"/>
      <c r="C22" s="290"/>
      <c r="D22" s="291" t="s">
        <v>199</v>
      </c>
      <c r="E22" s="292">
        <f>SUM(E9:E21)</f>
        <v>543</v>
      </c>
      <c r="F22" s="271">
        <f t="shared" ref="F22:M22" si="3">SUM(F9:F21)</f>
        <v>39</v>
      </c>
      <c r="G22" s="271">
        <f t="shared" si="3"/>
        <v>582</v>
      </c>
      <c r="H22" s="275">
        <f t="shared" si="3"/>
        <v>17</v>
      </c>
      <c r="I22" s="271">
        <f t="shared" si="3"/>
        <v>599</v>
      </c>
      <c r="J22" s="292">
        <f t="shared" si="3"/>
        <v>145</v>
      </c>
      <c r="K22" s="271">
        <f t="shared" si="3"/>
        <v>11</v>
      </c>
      <c r="L22" s="283">
        <f t="shared" si="3"/>
        <v>156</v>
      </c>
      <c r="M22" s="293">
        <f t="shared" si="3"/>
        <v>14</v>
      </c>
    </row>
    <row r="23" spans="1:13" s="7" customFormat="1" ht="12.75" customHeight="1">
      <c r="A23" s="378" t="s">
        <v>170</v>
      </c>
      <c r="B23" s="376" t="s">
        <v>171</v>
      </c>
      <c r="C23" s="375" t="s">
        <v>153</v>
      </c>
      <c r="D23" s="200">
        <v>13</v>
      </c>
      <c r="E23" s="346">
        <v>862</v>
      </c>
      <c r="F23" s="195"/>
      <c r="G23" s="272">
        <f t="shared" si="0"/>
        <v>862</v>
      </c>
      <c r="H23" s="262"/>
      <c r="I23" s="272">
        <f t="shared" si="1"/>
        <v>862</v>
      </c>
      <c r="J23" s="194">
        <v>309</v>
      </c>
      <c r="K23" s="195">
        <v>33</v>
      </c>
      <c r="L23" s="284">
        <f t="shared" si="2"/>
        <v>342</v>
      </c>
      <c r="M23" s="207">
        <v>50</v>
      </c>
    </row>
    <row r="24" spans="1:13" s="7" customFormat="1" ht="12.75" customHeight="1">
      <c r="A24" s="379"/>
      <c r="B24" s="377"/>
      <c r="C24" s="349"/>
      <c r="D24" s="201">
        <v>12</v>
      </c>
      <c r="E24" s="346">
        <v>13</v>
      </c>
      <c r="F24" s="197"/>
      <c r="G24" s="273">
        <f t="shared" si="0"/>
        <v>13</v>
      </c>
      <c r="H24" s="263"/>
      <c r="I24" s="273">
        <f t="shared" si="1"/>
        <v>13</v>
      </c>
      <c r="J24" s="196">
        <v>3</v>
      </c>
      <c r="K24" s="197"/>
      <c r="L24" s="285">
        <f t="shared" si="2"/>
        <v>3</v>
      </c>
      <c r="M24" s="208"/>
    </row>
    <row r="25" spans="1:13" s="7" customFormat="1" ht="12.75" customHeight="1">
      <c r="A25" s="379"/>
      <c r="B25" s="377"/>
      <c r="C25" s="350"/>
      <c r="D25" s="202">
        <v>11</v>
      </c>
      <c r="E25" s="346">
        <v>5</v>
      </c>
      <c r="F25" s="199"/>
      <c r="G25" s="270">
        <f t="shared" si="0"/>
        <v>5</v>
      </c>
      <c r="H25" s="263"/>
      <c r="I25" s="270">
        <f t="shared" si="1"/>
        <v>5</v>
      </c>
      <c r="J25" s="198">
        <v>2</v>
      </c>
      <c r="K25" s="199"/>
      <c r="L25" s="282">
        <f t="shared" si="2"/>
        <v>2</v>
      </c>
      <c r="M25" s="209"/>
    </row>
    <row r="26" spans="1:13" s="7" customFormat="1" ht="12.75" customHeight="1">
      <c r="A26" s="379"/>
      <c r="B26" s="377"/>
      <c r="C26" s="348" t="s">
        <v>154</v>
      </c>
      <c r="D26" s="200">
        <v>10</v>
      </c>
      <c r="E26" s="346">
        <v>42</v>
      </c>
      <c r="F26" s="195"/>
      <c r="G26" s="272">
        <f t="shared" si="0"/>
        <v>42</v>
      </c>
      <c r="H26" s="263"/>
      <c r="I26" s="272">
        <f t="shared" si="1"/>
        <v>42</v>
      </c>
      <c r="J26" s="194"/>
      <c r="K26" s="195"/>
      <c r="L26" s="284">
        <f t="shared" si="2"/>
        <v>0</v>
      </c>
      <c r="M26" s="207"/>
    </row>
    <row r="27" spans="1:13" s="7" customFormat="1" ht="12.75" customHeight="1">
      <c r="A27" s="379"/>
      <c r="B27" s="377"/>
      <c r="C27" s="349"/>
      <c r="D27" s="201">
        <v>9</v>
      </c>
      <c r="E27" s="346">
        <v>19</v>
      </c>
      <c r="F27" s="197"/>
      <c r="G27" s="273">
        <f t="shared" si="0"/>
        <v>19</v>
      </c>
      <c r="H27" s="263"/>
      <c r="I27" s="273">
        <f t="shared" si="1"/>
        <v>19</v>
      </c>
      <c r="J27" s="196"/>
      <c r="K27" s="197">
        <v>1</v>
      </c>
      <c r="L27" s="285">
        <f t="shared" si="2"/>
        <v>1</v>
      </c>
      <c r="M27" s="208">
        <v>1</v>
      </c>
    </row>
    <row r="28" spans="1:13" s="7" customFormat="1" ht="12.75" customHeight="1">
      <c r="A28" s="379"/>
      <c r="B28" s="377"/>
      <c r="C28" s="349"/>
      <c r="D28" s="201">
        <v>8</v>
      </c>
      <c r="E28" s="346">
        <v>23</v>
      </c>
      <c r="F28" s="197"/>
      <c r="G28" s="273">
        <f t="shared" si="0"/>
        <v>23</v>
      </c>
      <c r="H28" s="263"/>
      <c r="I28" s="273">
        <f t="shared" si="1"/>
        <v>23</v>
      </c>
      <c r="J28" s="196"/>
      <c r="K28" s="197"/>
      <c r="L28" s="285">
        <f t="shared" si="2"/>
        <v>0</v>
      </c>
      <c r="M28" s="208"/>
    </row>
    <row r="29" spans="1:13" s="7" customFormat="1" ht="12.75" customHeight="1">
      <c r="A29" s="379"/>
      <c r="B29" s="377"/>
      <c r="C29" s="349"/>
      <c r="D29" s="201">
        <v>7</v>
      </c>
      <c r="E29" s="346">
        <v>24</v>
      </c>
      <c r="F29" s="197"/>
      <c r="G29" s="273">
        <f t="shared" si="0"/>
        <v>24</v>
      </c>
      <c r="H29" s="263"/>
      <c r="I29" s="273">
        <f t="shared" si="1"/>
        <v>24</v>
      </c>
      <c r="J29" s="196"/>
      <c r="K29" s="197">
        <v>1</v>
      </c>
      <c r="L29" s="285">
        <f t="shared" si="2"/>
        <v>1</v>
      </c>
      <c r="M29" s="208">
        <v>1</v>
      </c>
    </row>
    <row r="30" spans="1:13" s="7" customFormat="1" ht="12.75" customHeight="1">
      <c r="A30" s="379"/>
      <c r="B30" s="377"/>
      <c r="C30" s="350"/>
      <c r="D30" s="202">
        <v>6</v>
      </c>
      <c r="E30" s="346">
        <v>7</v>
      </c>
      <c r="F30" s="199"/>
      <c r="G30" s="270">
        <f t="shared" si="0"/>
        <v>7</v>
      </c>
      <c r="H30" s="263"/>
      <c r="I30" s="270">
        <f t="shared" si="1"/>
        <v>7</v>
      </c>
      <c r="J30" s="198"/>
      <c r="K30" s="199"/>
      <c r="L30" s="282">
        <f t="shared" si="2"/>
        <v>0</v>
      </c>
      <c r="M30" s="209"/>
    </row>
    <row r="31" spans="1:13" s="7" customFormat="1" ht="12.75" customHeight="1">
      <c r="A31" s="379"/>
      <c r="B31" s="377"/>
      <c r="C31" s="348" t="s">
        <v>155</v>
      </c>
      <c r="D31" s="200">
        <v>5</v>
      </c>
      <c r="E31" s="346">
        <v>8</v>
      </c>
      <c r="F31" s="195"/>
      <c r="G31" s="272">
        <f t="shared" si="0"/>
        <v>8</v>
      </c>
      <c r="H31" s="263"/>
      <c r="I31" s="272">
        <f t="shared" si="1"/>
        <v>8</v>
      </c>
      <c r="J31" s="194">
        <v>1</v>
      </c>
      <c r="K31" s="195">
        <v>1</v>
      </c>
      <c r="L31" s="284">
        <f t="shared" si="2"/>
        <v>2</v>
      </c>
      <c r="M31" s="207">
        <v>1</v>
      </c>
    </row>
    <row r="32" spans="1:13" s="7" customFormat="1" ht="12.75" customHeight="1">
      <c r="A32" s="379"/>
      <c r="B32" s="377"/>
      <c r="C32" s="349"/>
      <c r="D32" s="201">
        <v>4</v>
      </c>
      <c r="E32" s="346">
        <v>71</v>
      </c>
      <c r="F32" s="197"/>
      <c r="G32" s="273">
        <f t="shared" si="0"/>
        <v>71</v>
      </c>
      <c r="H32" s="263"/>
      <c r="I32" s="273">
        <f t="shared" si="1"/>
        <v>71</v>
      </c>
      <c r="J32" s="196"/>
      <c r="K32" s="197"/>
      <c r="L32" s="285">
        <f t="shared" si="2"/>
        <v>0</v>
      </c>
      <c r="M32" s="208"/>
    </row>
    <row r="33" spans="1:13" s="7" customFormat="1" ht="12.75" customHeight="1">
      <c r="A33" s="379"/>
      <c r="B33" s="377"/>
      <c r="C33" s="349"/>
      <c r="D33" s="201">
        <v>3</v>
      </c>
      <c r="E33" s="196"/>
      <c r="F33" s="347">
        <v>44</v>
      </c>
      <c r="G33" s="273">
        <f t="shared" si="0"/>
        <v>44</v>
      </c>
      <c r="H33" s="263"/>
      <c r="I33" s="273">
        <f t="shared" si="1"/>
        <v>44</v>
      </c>
      <c r="J33" s="196"/>
      <c r="K33" s="197"/>
      <c r="L33" s="285">
        <f t="shared" si="2"/>
        <v>0</v>
      </c>
      <c r="M33" s="208"/>
    </row>
    <row r="34" spans="1:13" s="7" customFormat="1" ht="12.75" customHeight="1">
      <c r="A34" s="379"/>
      <c r="B34" s="377"/>
      <c r="C34" s="349"/>
      <c r="D34" s="201">
        <v>2</v>
      </c>
      <c r="E34" s="210"/>
      <c r="F34" s="347">
        <v>31</v>
      </c>
      <c r="G34" s="274">
        <f>E34+F34</f>
        <v>31</v>
      </c>
      <c r="H34" s="264"/>
      <c r="I34" s="274">
        <f t="shared" si="1"/>
        <v>31</v>
      </c>
      <c r="J34" s="210"/>
      <c r="K34" s="211"/>
      <c r="L34" s="286">
        <f t="shared" si="2"/>
        <v>0</v>
      </c>
      <c r="M34" s="212"/>
    </row>
    <row r="35" spans="1:13" s="7" customFormat="1" ht="12.75" customHeight="1">
      <c r="A35" s="379"/>
      <c r="B35" s="377"/>
      <c r="C35" s="351"/>
      <c r="D35" s="202">
        <v>1</v>
      </c>
      <c r="E35" s="198"/>
      <c r="F35" s="347">
        <v>44</v>
      </c>
      <c r="G35" s="270">
        <f t="shared" ref="G35:G49" si="4">E35+F35</f>
        <v>44</v>
      </c>
      <c r="H35" s="213">
        <v>73</v>
      </c>
      <c r="I35" s="270">
        <f t="shared" si="1"/>
        <v>117</v>
      </c>
      <c r="J35" s="198"/>
      <c r="K35" s="199"/>
      <c r="L35" s="282">
        <f t="shared" si="2"/>
        <v>0</v>
      </c>
      <c r="M35" s="209"/>
    </row>
    <row r="36" spans="1:13" s="180" customFormat="1" ht="12.75" customHeight="1">
      <c r="A36" s="181"/>
      <c r="B36" s="289"/>
      <c r="C36" s="290"/>
      <c r="D36" s="291" t="s">
        <v>199</v>
      </c>
      <c r="E36" s="292">
        <f>SUM(E23:E35)</f>
        <v>1074</v>
      </c>
      <c r="F36" s="271">
        <f t="shared" ref="F36" si="5">SUM(F23:F35)</f>
        <v>119</v>
      </c>
      <c r="G36" s="271">
        <f t="shared" ref="G36" si="6">SUM(G23:G35)</f>
        <v>1193</v>
      </c>
      <c r="H36" s="275">
        <f t="shared" ref="H36" si="7">SUM(H23:H35)</f>
        <v>73</v>
      </c>
      <c r="I36" s="271">
        <f t="shared" ref="I36" si="8">SUM(I23:I35)</f>
        <v>1266</v>
      </c>
      <c r="J36" s="292">
        <f t="shared" ref="J36" si="9">SUM(J23:J35)</f>
        <v>315</v>
      </c>
      <c r="K36" s="271">
        <f t="shared" ref="K36" si="10">SUM(K23:K35)</f>
        <v>36</v>
      </c>
      <c r="L36" s="283">
        <f t="shared" ref="L36" si="11">SUM(L23:L35)</f>
        <v>351</v>
      </c>
      <c r="M36" s="293">
        <f t="shared" ref="M36" si="12">SUM(M23:M35)</f>
        <v>53</v>
      </c>
    </row>
    <row r="37" spans="1:13" s="7" customFormat="1" ht="12.75" customHeight="1">
      <c r="A37" s="378" t="s">
        <v>172</v>
      </c>
      <c r="B37" s="376" t="s">
        <v>173</v>
      </c>
      <c r="C37" s="375" t="s">
        <v>153</v>
      </c>
      <c r="D37" s="182">
        <v>13</v>
      </c>
      <c r="E37" s="183"/>
      <c r="F37" s="184"/>
      <c r="G37" s="266">
        <f t="shared" si="4"/>
        <v>0</v>
      </c>
      <c r="H37" s="265"/>
      <c r="I37" s="266">
        <f t="shared" si="1"/>
        <v>0</v>
      </c>
      <c r="J37" s="183"/>
      <c r="K37" s="184"/>
      <c r="L37" s="278">
        <f t="shared" si="2"/>
        <v>0</v>
      </c>
      <c r="M37" s="203"/>
    </row>
    <row r="38" spans="1:13" s="7" customFormat="1" ht="12.75" customHeight="1">
      <c r="A38" s="379"/>
      <c r="B38" s="377"/>
      <c r="C38" s="349"/>
      <c r="D38" s="185">
        <v>12</v>
      </c>
      <c r="E38" s="186"/>
      <c r="F38" s="187"/>
      <c r="G38" s="267">
        <f t="shared" si="4"/>
        <v>0</v>
      </c>
      <c r="H38" s="264"/>
      <c r="I38" s="267">
        <f t="shared" si="1"/>
        <v>0</v>
      </c>
      <c r="J38" s="186"/>
      <c r="K38" s="187"/>
      <c r="L38" s="279">
        <f t="shared" si="2"/>
        <v>0</v>
      </c>
      <c r="M38" s="204"/>
    </row>
    <row r="39" spans="1:13" s="7" customFormat="1" ht="12.75" customHeight="1">
      <c r="A39" s="379"/>
      <c r="B39" s="377"/>
      <c r="C39" s="350"/>
      <c r="D39" s="188">
        <v>11</v>
      </c>
      <c r="E39" s="189"/>
      <c r="F39" s="190"/>
      <c r="G39" s="268">
        <f t="shared" si="4"/>
        <v>0</v>
      </c>
      <c r="H39" s="264"/>
      <c r="I39" s="268">
        <f t="shared" si="1"/>
        <v>0</v>
      </c>
      <c r="J39" s="189"/>
      <c r="K39" s="190"/>
      <c r="L39" s="280">
        <f t="shared" si="2"/>
        <v>0</v>
      </c>
      <c r="M39" s="205"/>
    </row>
    <row r="40" spans="1:13" s="7" customFormat="1" ht="12.75" customHeight="1">
      <c r="A40" s="379"/>
      <c r="B40" s="377"/>
      <c r="C40" s="348" t="s">
        <v>154</v>
      </c>
      <c r="D40" s="182">
        <v>10</v>
      </c>
      <c r="E40" s="183"/>
      <c r="F40" s="184"/>
      <c r="G40" s="266">
        <f t="shared" si="4"/>
        <v>0</v>
      </c>
      <c r="H40" s="264"/>
      <c r="I40" s="266">
        <f t="shared" si="1"/>
        <v>0</v>
      </c>
      <c r="J40" s="183"/>
      <c r="K40" s="184"/>
      <c r="L40" s="278">
        <f t="shared" si="2"/>
        <v>0</v>
      </c>
      <c r="M40" s="203"/>
    </row>
    <row r="41" spans="1:13" s="7" customFormat="1" ht="12.75" customHeight="1">
      <c r="A41" s="379"/>
      <c r="B41" s="377"/>
      <c r="C41" s="349"/>
      <c r="D41" s="185">
        <v>9</v>
      </c>
      <c r="E41" s="186"/>
      <c r="F41" s="187"/>
      <c r="G41" s="267">
        <f t="shared" si="4"/>
        <v>0</v>
      </c>
      <c r="H41" s="264"/>
      <c r="I41" s="267">
        <f t="shared" si="1"/>
        <v>0</v>
      </c>
      <c r="J41" s="186"/>
      <c r="K41" s="187"/>
      <c r="L41" s="279">
        <f t="shared" si="2"/>
        <v>0</v>
      </c>
      <c r="M41" s="204"/>
    </row>
    <row r="42" spans="1:13" s="7" customFormat="1" ht="12.75" customHeight="1">
      <c r="A42" s="379"/>
      <c r="B42" s="377"/>
      <c r="C42" s="349"/>
      <c r="D42" s="185">
        <v>8</v>
      </c>
      <c r="E42" s="186"/>
      <c r="F42" s="187"/>
      <c r="G42" s="267">
        <f t="shared" si="4"/>
        <v>0</v>
      </c>
      <c r="H42" s="264"/>
      <c r="I42" s="267">
        <f t="shared" si="1"/>
        <v>0</v>
      </c>
      <c r="J42" s="186"/>
      <c r="K42" s="187"/>
      <c r="L42" s="279">
        <f t="shared" si="2"/>
        <v>0</v>
      </c>
      <c r="M42" s="204"/>
    </row>
    <row r="43" spans="1:13" s="7" customFormat="1" ht="12.75" customHeight="1">
      <c r="A43" s="379"/>
      <c r="B43" s="377"/>
      <c r="C43" s="349"/>
      <c r="D43" s="185">
        <v>7</v>
      </c>
      <c r="E43" s="186"/>
      <c r="F43" s="187"/>
      <c r="G43" s="267">
        <f t="shared" si="4"/>
        <v>0</v>
      </c>
      <c r="H43" s="264"/>
      <c r="I43" s="267">
        <f t="shared" si="1"/>
        <v>0</v>
      </c>
      <c r="J43" s="186"/>
      <c r="K43" s="187"/>
      <c r="L43" s="279">
        <f t="shared" si="2"/>
        <v>0</v>
      </c>
      <c r="M43" s="204"/>
    </row>
    <row r="44" spans="1:13" s="7" customFormat="1" ht="12.75" customHeight="1">
      <c r="A44" s="379"/>
      <c r="B44" s="377"/>
      <c r="C44" s="350"/>
      <c r="D44" s="188">
        <v>6</v>
      </c>
      <c r="E44" s="189"/>
      <c r="F44" s="190"/>
      <c r="G44" s="268">
        <f t="shared" si="4"/>
        <v>0</v>
      </c>
      <c r="H44" s="264"/>
      <c r="I44" s="268">
        <f t="shared" si="1"/>
        <v>0</v>
      </c>
      <c r="J44" s="189"/>
      <c r="K44" s="190"/>
      <c r="L44" s="280">
        <f t="shared" si="2"/>
        <v>0</v>
      </c>
      <c r="M44" s="205"/>
    </row>
    <row r="45" spans="1:13" s="7" customFormat="1" ht="12.75" customHeight="1">
      <c r="A45" s="379"/>
      <c r="B45" s="377"/>
      <c r="C45" s="348" t="s">
        <v>155</v>
      </c>
      <c r="D45" s="182">
        <v>5</v>
      </c>
      <c r="E45" s="183"/>
      <c r="F45" s="184"/>
      <c r="G45" s="266">
        <f t="shared" si="4"/>
        <v>0</v>
      </c>
      <c r="H45" s="264"/>
      <c r="I45" s="266">
        <f t="shared" si="1"/>
        <v>0</v>
      </c>
      <c r="J45" s="183"/>
      <c r="K45" s="184"/>
      <c r="L45" s="278">
        <f t="shared" si="2"/>
        <v>0</v>
      </c>
      <c r="M45" s="203"/>
    </row>
    <row r="46" spans="1:13" s="7" customFormat="1" ht="12.75" customHeight="1">
      <c r="A46" s="379"/>
      <c r="B46" s="377"/>
      <c r="C46" s="349"/>
      <c r="D46" s="185">
        <v>4</v>
      </c>
      <c r="E46" s="186"/>
      <c r="F46" s="187"/>
      <c r="G46" s="267">
        <f t="shared" si="4"/>
        <v>0</v>
      </c>
      <c r="H46" s="264"/>
      <c r="I46" s="267">
        <f t="shared" si="1"/>
        <v>0</v>
      </c>
      <c r="J46" s="186"/>
      <c r="K46" s="187"/>
      <c r="L46" s="279">
        <f t="shared" si="2"/>
        <v>0</v>
      </c>
      <c r="M46" s="204"/>
    </row>
    <row r="47" spans="1:13" s="7" customFormat="1" ht="12.75" customHeight="1">
      <c r="A47" s="379"/>
      <c r="B47" s="377"/>
      <c r="C47" s="349"/>
      <c r="D47" s="185">
        <v>3</v>
      </c>
      <c r="E47" s="186"/>
      <c r="F47" s="187"/>
      <c r="G47" s="267">
        <f t="shared" si="4"/>
        <v>0</v>
      </c>
      <c r="H47" s="264"/>
      <c r="I47" s="267">
        <f t="shared" si="1"/>
        <v>0</v>
      </c>
      <c r="J47" s="186"/>
      <c r="K47" s="187"/>
      <c r="L47" s="279">
        <f t="shared" si="2"/>
        <v>0</v>
      </c>
      <c r="M47" s="204"/>
    </row>
    <row r="48" spans="1:13" s="7" customFormat="1" ht="12.75" customHeight="1">
      <c r="A48" s="379"/>
      <c r="B48" s="377"/>
      <c r="C48" s="349"/>
      <c r="D48" s="185">
        <v>2</v>
      </c>
      <c r="E48" s="192"/>
      <c r="F48" s="193"/>
      <c r="G48" s="269">
        <f t="shared" si="4"/>
        <v>0</v>
      </c>
      <c r="H48" s="264"/>
      <c r="I48" s="269">
        <f t="shared" si="1"/>
        <v>0</v>
      </c>
      <c r="J48" s="192"/>
      <c r="K48" s="193"/>
      <c r="L48" s="281">
        <f t="shared" si="2"/>
        <v>0</v>
      </c>
      <c r="M48" s="206"/>
    </row>
    <row r="49" spans="1:13" s="7" customFormat="1" ht="12.75" customHeight="1">
      <c r="A49" s="379"/>
      <c r="B49" s="377"/>
      <c r="C49" s="351"/>
      <c r="D49" s="188">
        <v>1</v>
      </c>
      <c r="E49" s="198"/>
      <c r="F49" s="199"/>
      <c r="G49" s="270">
        <f t="shared" si="4"/>
        <v>0</v>
      </c>
      <c r="H49" s="213"/>
      <c r="I49" s="270">
        <f t="shared" si="1"/>
        <v>0</v>
      </c>
      <c r="J49" s="198"/>
      <c r="K49" s="199"/>
      <c r="L49" s="282">
        <f t="shared" si="2"/>
        <v>0</v>
      </c>
      <c r="M49" s="209"/>
    </row>
    <row r="50" spans="1:13" s="180" customFormat="1" ht="12.75" customHeight="1">
      <c r="A50" s="294"/>
      <c r="B50" s="289"/>
      <c r="C50" s="290"/>
      <c r="D50" s="295" t="s">
        <v>199</v>
      </c>
      <c r="E50" s="296">
        <f>SUM(E37:E49)</f>
        <v>0</v>
      </c>
      <c r="F50" s="275">
        <f t="shared" ref="F50" si="13">SUM(F37:F49)</f>
        <v>0</v>
      </c>
      <c r="G50" s="275">
        <f t="shared" ref="G50" si="14">SUM(G37:G49)</f>
        <v>0</v>
      </c>
      <c r="H50" s="275">
        <f t="shared" ref="H50" si="15">SUM(H37:H49)</f>
        <v>0</v>
      </c>
      <c r="I50" s="275">
        <f t="shared" ref="I50" si="16">SUM(I37:I49)</f>
        <v>0</v>
      </c>
      <c r="J50" s="296">
        <f t="shared" ref="J50" si="17">SUM(J37:J49)</f>
        <v>0</v>
      </c>
      <c r="K50" s="275">
        <f t="shared" ref="K50" si="18">SUM(K37:K49)</f>
        <v>0</v>
      </c>
      <c r="L50" s="287">
        <f t="shared" ref="L50:M50" si="19">SUM(L37:L49)</f>
        <v>0</v>
      </c>
      <c r="M50" s="297">
        <f t="shared" si="19"/>
        <v>0</v>
      </c>
    </row>
    <row r="51" spans="1:13" s="180" customFormat="1" ht="12.75" customHeight="1" thickBot="1">
      <c r="A51" s="300"/>
      <c r="B51" s="364" t="s">
        <v>18</v>
      </c>
      <c r="C51" s="364"/>
      <c r="D51" s="365"/>
      <c r="E51" s="298">
        <f>E22+E36+E50</f>
        <v>1617</v>
      </c>
      <c r="F51" s="276">
        <f t="shared" ref="F51:M51" si="20">F22+F36+F50</f>
        <v>158</v>
      </c>
      <c r="G51" s="276">
        <f t="shared" si="20"/>
        <v>1775</v>
      </c>
      <c r="H51" s="276">
        <f t="shared" si="20"/>
        <v>90</v>
      </c>
      <c r="I51" s="277">
        <f t="shared" si="20"/>
        <v>1865</v>
      </c>
      <c r="J51" s="298">
        <f t="shared" si="20"/>
        <v>460</v>
      </c>
      <c r="K51" s="276">
        <f t="shared" si="20"/>
        <v>47</v>
      </c>
      <c r="L51" s="288">
        <f t="shared" si="20"/>
        <v>507</v>
      </c>
      <c r="M51" s="299">
        <f t="shared" si="20"/>
        <v>67</v>
      </c>
    </row>
    <row r="52" spans="1:13" ht="13.5" thickTop="1">
      <c r="A52" s="225" t="s">
        <v>19</v>
      </c>
    </row>
  </sheetData>
  <sheetProtection password="C3CC" sheet="1" objects="1" scenarios="1"/>
  <mergeCells count="30">
    <mergeCell ref="B51:D51"/>
    <mergeCell ref="A6:D7"/>
    <mergeCell ref="E6:I6"/>
    <mergeCell ref="C9:C11"/>
    <mergeCell ref="C12:C16"/>
    <mergeCell ref="C17:C21"/>
    <mergeCell ref="B9:B21"/>
    <mergeCell ref="A9:A21"/>
    <mergeCell ref="C23:C25"/>
    <mergeCell ref="C26:C30"/>
    <mergeCell ref="C31:C35"/>
    <mergeCell ref="A23:A35"/>
    <mergeCell ref="B23:B35"/>
    <mergeCell ref="A37:A49"/>
    <mergeCell ref="B37:B49"/>
    <mergeCell ref="C37:C39"/>
    <mergeCell ref="C40:C44"/>
    <mergeCell ref="C45:C49"/>
    <mergeCell ref="A1:M1"/>
    <mergeCell ref="A2:M2"/>
    <mergeCell ref="A4:M4"/>
    <mergeCell ref="L5:M5"/>
    <mergeCell ref="J6:L6"/>
    <mergeCell ref="M6:M8"/>
    <mergeCell ref="E7:G7"/>
    <mergeCell ref="H7:H8"/>
    <mergeCell ref="I7:I8"/>
    <mergeCell ref="J7:J8"/>
    <mergeCell ref="K7:K8"/>
    <mergeCell ref="L7:L8"/>
  </mergeCells>
  <phoneticPr fontId="0" type="noConversion"/>
  <pageMargins left="0.59027777777777779" right="0.19652777777777777" top="0.39374999999999999" bottom="0.39374999999999999" header="0.51180555555555551" footer="0.51180555555555551"/>
  <pageSetup paperSize="9" scale="78" firstPageNumber="0" orientation="landscape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6"/>
  <sheetViews>
    <sheetView showGridLines="0" workbookViewId="0">
      <selection activeCell="H9" sqref="H9"/>
    </sheetView>
  </sheetViews>
  <sheetFormatPr defaultColWidth="9.140625" defaultRowHeight="12.75"/>
  <cols>
    <col min="1" max="1" width="9.5703125" style="20" customWidth="1"/>
    <col min="2" max="2" width="46.42578125" style="20" customWidth="1"/>
    <col min="3" max="3" width="14.85546875" style="20" customWidth="1"/>
    <col min="4" max="4" width="14.5703125" style="20" customWidth="1"/>
    <col min="5" max="5" width="14.28515625" style="20" customWidth="1"/>
    <col min="6" max="6" width="13.85546875" style="20" customWidth="1"/>
    <col min="7" max="7" width="11.5703125" style="7" customWidth="1"/>
    <col min="8" max="8" width="14.85546875" style="7" customWidth="1"/>
    <col min="9" max="9" width="13.85546875" style="7" customWidth="1"/>
    <col min="10" max="10" width="9.140625" style="20"/>
    <col min="11" max="16384" width="9.140625" style="7"/>
  </cols>
  <sheetData>
    <row r="1" spans="1:10" s="233" customFormat="1" ht="12.75" customHeight="1">
      <c r="A1" s="418" t="s">
        <v>149</v>
      </c>
      <c r="B1" s="418"/>
      <c r="C1" s="418"/>
      <c r="D1" s="418"/>
      <c r="E1" s="418"/>
      <c r="F1" s="418"/>
      <c r="G1" s="418"/>
      <c r="H1" s="418"/>
      <c r="I1" s="418"/>
      <c r="J1" s="232"/>
    </row>
    <row r="2" spans="1:10" s="233" customFormat="1">
      <c r="A2" s="418" t="s">
        <v>64</v>
      </c>
      <c r="B2" s="418"/>
      <c r="C2" s="418"/>
      <c r="D2" s="418"/>
      <c r="E2" s="418"/>
      <c r="F2" s="418"/>
      <c r="G2" s="418"/>
      <c r="H2" s="418"/>
      <c r="I2" s="418"/>
      <c r="J2" s="232"/>
    </row>
    <row r="3" spans="1:10" s="233" customFormat="1">
      <c r="A3" s="234"/>
      <c r="B3" s="234"/>
      <c r="C3" s="234"/>
      <c r="G3" s="235"/>
      <c r="H3" s="235"/>
      <c r="I3" s="235"/>
      <c r="J3" s="232"/>
    </row>
    <row r="4" spans="1:10" s="229" customFormat="1" ht="12.75" customHeight="1">
      <c r="A4" s="417" t="s">
        <v>200</v>
      </c>
      <c r="B4" s="417"/>
      <c r="C4" s="417"/>
      <c r="D4" s="417"/>
      <c r="E4" s="417"/>
      <c r="F4" s="417"/>
      <c r="G4" s="417"/>
      <c r="H4" s="417"/>
      <c r="I4" s="417"/>
    </row>
    <row r="5" spans="1:10" s="233" customFormat="1" ht="12.75" customHeight="1">
      <c r="A5" s="236"/>
      <c r="B5" s="236"/>
      <c r="C5" s="236"/>
      <c r="D5" s="236"/>
      <c r="E5" s="236"/>
      <c r="F5" s="354" t="s">
        <v>205</v>
      </c>
      <c r="G5" s="354"/>
      <c r="H5" s="354"/>
      <c r="I5" s="354"/>
      <c r="J5" s="232"/>
    </row>
    <row r="6" spans="1:10" s="233" customFormat="1">
      <c r="A6" s="462" t="s">
        <v>118</v>
      </c>
      <c r="B6" s="463"/>
      <c r="C6" s="463" t="s">
        <v>102</v>
      </c>
      <c r="D6" s="463"/>
      <c r="E6" s="463"/>
      <c r="F6" s="463"/>
      <c r="G6" s="463"/>
      <c r="H6" s="463"/>
      <c r="I6" s="463"/>
      <c r="J6" s="232"/>
    </row>
    <row r="7" spans="1:10" s="233" customFormat="1">
      <c r="A7" s="462"/>
      <c r="B7" s="463"/>
      <c r="C7" s="463" t="s">
        <v>119</v>
      </c>
      <c r="D7" s="463" t="s">
        <v>120</v>
      </c>
      <c r="E7" s="463" t="s">
        <v>121</v>
      </c>
      <c r="F7" s="463" t="s">
        <v>122</v>
      </c>
      <c r="G7" s="463" t="s">
        <v>123</v>
      </c>
      <c r="H7" s="463"/>
      <c r="I7" s="463"/>
      <c r="J7" s="232"/>
    </row>
    <row r="8" spans="1:10" s="233" customFormat="1">
      <c r="A8" s="237" t="s">
        <v>124</v>
      </c>
      <c r="B8" s="238" t="s">
        <v>27</v>
      </c>
      <c r="C8" s="463"/>
      <c r="D8" s="463"/>
      <c r="E8" s="463"/>
      <c r="F8" s="463"/>
      <c r="G8" s="238" t="s">
        <v>125</v>
      </c>
      <c r="H8" s="238" t="s">
        <v>126</v>
      </c>
      <c r="I8" s="238" t="s">
        <v>10</v>
      </c>
      <c r="J8" s="232"/>
    </row>
    <row r="9" spans="1:10" s="233" customFormat="1" ht="12.75" customHeight="1">
      <c r="A9" s="231" t="s">
        <v>195</v>
      </c>
      <c r="B9" s="243" t="s">
        <v>197</v>
      </c>
      <c r="C9" s="341"/>
      <c r="D9" s="342"/>
      <c r="E9" s="341"/>
      <c r="F9" s="342"/>
      <c r="G9" s="343"/>
      <c r="H9" s="343"/>
      <c r="I9" s="174">
        <f>G9+H9</f>
        <v>0</v>
      </c>
      <c r="J9" s="232"/>
    </row>
    <row r="10" spans="1:10" s="233" customFormat="1" ht="12.75" customHeight="1">
      <c r="A10" s="239" t="s">
        <v>196</v>
      </c>
      <c r="B10" s="243" t="s">
        <v>198</v>
      </c>
      <c r="C10" s="243"/>
      <c r="D10" s="243"/>
      <c r="E10" s="243"/>
      <c r="F10" s="243"/>
      <c r="G10" s="226"/>
      <c r="H10" s="226"/>
      <c r="I10" s="174">
        <f t="shared" ref="I10:I20" si="0">G10+H10</f>
        <v>0</v>
      </c>
      <c r="J10" s="232"/>
    </row>
    <row r="11" spans="1:10" s="233" customFormat="1" ht="12.75" hidden="1" customHeight="1">
      <c r="A11" s="239"/>
      <c r="B11" s="240"/>
      <c r="C11" s="240"/>
      <c r="D11" s="240"/>
      <c r="E11" s="240"/>
      <c r="F11" s="240"/>
      <c r="G11" s="9"/>
      <c r="H11" s="9"/>
      <c r="I11" s="174">
        <f t="shared" si="0"/>
        <v>0</v>
      </c>
      <c r="J11" s="232"/>
    </row>
    <row r="12" spans="1:10" s="233" customFormat="1" ht="12.75" hidden="1" customHeight="1">
      <c r="A12" s="239"/>
      <c r="B12" s="240"/>
      <c r="C12" s="240"/>
      <c r="D12" s="240"/>
      <c r="E12" s="240"/>
      <c r="F12" s="240"/>
      <c r="G12" s="9"/>
      <c r="H12" s="9"/>
      <c r="I12" s="174">
        <f t="shared" si="0"/>
        <v>0</v>
      </c>
      <c r="J12" s="232"/>
    </row>
    <row r="13" spans="1:10" s="233" customFormat="1" ht="12.75" hidden="1" customHeight="1">
      <c r="A13" s="239"/>
      <c r="B13" s="240"/>
      <c r="C13" s="240"/>
      <c r="D13" s="240"/>
      <c r="E13" s="240"/>
      <c r="F13" s="240"/>
      <c r="G13" s="9"/>
      <c r="H13" s="9"/>
      <c r="I13" s="174">
        <f t="shared" si="0"/>
        <v>0</v>
      </c>
      <c r="J13" s="232"/>
    </row>
    <row r="14" spans="1:10" s="233" customFormat="1" ht="12.75" hidden="1" customHeight="1">
      <c r="A14" s="239"/>
      <c r="B14" s="240"/>
      <c r="C14" s="240"/>
      <c r="D14" s="240"/>
      <c r="E14" s="240"/>
      <c r="F14" s="240"/>
      <c r="G14" s="9"/>
      <c r="H14" s="9"/>
      <c r="I14" s="174">
        <f t="shared" si="0"/>
        <v>0</v>
      </c>
      <c r="J14" s="232"/>
    </row>
    <row r="15" spans="1:10" s="233" customFormat="1" ht="12.75" hidden="1" customHeight="1">
      <c r="A15" s="239"/>
      <c r="B15" s="240"/>
      <c r="C15" s="240"/>
      <c r="D15" s="240"/>
      <c r="E15" s="240"/>
      <c r="F15" s="240"/>
      <c r="G15" s="9"/>
      <c r="H15" s="9"/>
      <c r="I15" s="174">
        <f t="shared" si="0"/>
        <v>0</v>
      </c>
      <c r="J15" s="232"/>
    </row>
    <row r="16" spans="1:10" s="233" customFormat="1" ht="12.75" hidden="1" customHeight="1">
      <c r="A16" s="239"/>
      <c r="B16" s="240"/>
      <c r="C16" s="240"/>
      <c r="D16" s="240"/>
      <c r="E16" s="240"/>
      <c r="F16" s="240"/>
      <c r="G16" s="9"/>
      <c r="H16" s="9"/>
      <c r="I16" s="174">
        <f t="shared" si="0"/>
        <v>0</v>
      </c>
      <c r="J16" s="232"/>
    </row>
    <row r="17" spans="1:14" s="233" customFormat="1" ht="12.75" hidden="1" customHeight="1">
      <c r="A17" s="239"/>
      <c r="B17" s="240"/>
      <c r="C17" s="240"/>
      <c r="D17" s="240"/>
      <c r="E17" s="240"/>
      <c r="F17" s="240"/>
      <c r="G17" s="9"/>
      <c r="H17" s="9"/>
      <c r="I17" s="174">
        <f t="shared" si="0"/>
        <v>0</v>
      </c>
      <c r="J17" s="232"/>
    </row>
    <row r="18" spans="1:14" s="233" customFormat="1" ht="12.75" hidden="1" customHeight="1">
      <c r="A18" s="239"/>
      <c r="B18" s="240"/>
      <c r="C18" s="240"/>
      <c r="D18" s="240"/>
      <c r="E18" s="240"/>
      <c r="F18" s="240"/>
      <c r="G18" s="9"/>
      <c r="H18" s="9"/>
      <c r="I18" s="174">
        <f t="shared" si="0"/>
        <v>0</v>
      </c>
      <c r="J18" s="232"/>
    </row>
    <row r="19" spans="1:14" s="233" customFormat="1" hidden="1">
      <c r="A19" s="241"/>
      <c r="B19" s="240"/>
      <c r="C19" s="240"/>
      <c r="D19" s="240"/>
      <c r="E19" s="240"/>
      <c r="F19" s="240"/>
      <c r="G19" s="9"/>
      <c r="H19" s="9"/>
      <c r="I19" s="174">
        <f t="shared" si="0"/>
        <v>0</v>
      </c>
      <c r="J19" s="232"/>
    </row>
    <row r="20" spans="1:14" s="233" customFormat="1" hidden="1">
      <c r="A20" s="241"/>
      <c r="B20" s="240"/>
      <c r="C20" s="240"/>
      <c r="D20" s="240"/>
      <c r="E20" s="240"/>
      <c r="F20" s="240"/>
      <c r="G20" s="9"/>
      <c r="H20" s="9"/>
      <c r="I20" s="174">
        <f t="shared" si="0"/>
        <v>0</v>
      </c>
      <c r="J20" s="232"/>
    </row>
    <row r="21" spans="1:14" s="233" customFormat="1" ht="21.75" customHeight="1">
      <c r="A21" s="469" t="s">
        <v>10</v>
      </c>
      <c r="B21" s="470"/>
      <c r="C21" s="128">
        <f t="shared" ref="C21:H21" si="1">SUM(C9:C20)</f>
        <v>0</v>
      </c>
      <c r="D21" s="128">
        <f t="shared" si="1"/>
        <v>0</v>
      </c>
      <c r="E21" s="128">
        <f t="shared" si="1"/>
        <v>0</v>
      </c>
      <c r="F21" s="128">
        <f t="shared" si="1"/>
        <v>0</v>
      </c>
      <c r="G21" s="128">
        <f t="shared" si="1"/>
        <v>0</v>
      </c>
      <c r="H21" s="128">
        <f t="shared" si="1"/>
        <v>0</v>
      </c>
      <c r="I21" s="175">
        <f>SUM(I9:I20)</f>
        <v>0</v>
      </c>
      <c r="J21" s="232"/>
    </row>
    <row r="22" spans="1:14" s="233" customFormat="1" ht="13.5" customHeight="1">
      <c r="A22" s="471" t="s">
        <v>117</v>
      </c>
      <c r="B22" s="471"/>
      <c r="C22" s="471"/>
      <c r="D22" s="471"/>
      <c r="E22" s="471"/>
      <c r="F22" s="471"/>
      <c r="G22" s="471"/>
      <c r="H22" s="471"/>
      <c r="I22" s="471"/>
      <c r="J22" s="232"/>
    </row>
    <row r="23" spans="1:14" s="233" customFormat="1" ht="12.75" customHeight="1">
      <c r="A23" s="472" t="s">
        <v>70</v>
      </c>
      <c r="B23" s="472"/>
      <c r="C23" s="472"/>
      <c r="D23" s="472"/>
      <c r="E23" s="472"/>
      <c r="F23" s="472"/>
      <c r="G23" s="472"/>
      <c r="H23" s="472"/>
      <c r="I23" s="472"/>
      <c r="J23" s="232"/>
    </row>
    <row r="24" spans="1:14" s="233" customFormat="1" ht="12.75" customHeight="1">
      <c r="A24" s="473" t="s">
        <v>140</v>
      </c>
      <c r="B24" s="473"/>
      <c r="C24" s="473"/>
      <c r="D24" s="473"/>
      <c r="E24" s="473"/>
      <c r="F24" s="473"/>
      <c r="G24" s="473"/>
      <c r="H24" s="473"/>
      <c r="I24" s="473"/>
      <c r="K24" s="232"/>
      <c r="N24" s="232"/>
    </row>
    <row r="25" spans="1:14" s="233" customFormat="1" ht="31.5">
      <c r="A25" s="464" t="s">
        <v>127</v>
      </c>
      <c r="B25" s="465"/>
      <c r="C25" s="242" t="s">
        <v>128</v>
      </c>
      <c r="D25" s="465" t="s">
        <v>129</v>
      </c>
      <c r="E25" s="465"/>
      <c r="F25" s="465"/>
      <c r="G25" s="465"/>
      <c r="H25" s="465"/>
      <c r="I25" s="465"/>
      <c r="K25" s="232"/>
      <c r="N25" s="232"/>
    </row>
    <row r="26" spans="1:14" s="233" customFormat="1" ht="13.5" customHeight="1">
      <c r="A26" s="466" t="s">
        <v>130</v>
      </c>
      <c r="B26" s="467"/>
      <c r="C26" s="329"/>
      <c r="D26" s="468"/>
      <c r="E26" s="468"/>
      <c r="F26" s="468"/>
      <c r="G26" s="468"/>
      <c r="H26" s="468"/>
      <c r="I26" s="468"/>
      <c r="K26" s="232"/>
      <c r="N26" s="232"/>
    </row>
    <row r="27" spans="1:14" s="233" customFormat="1" ht="12.75" customHeight="1">
      <c r="A27" s="466" t="s">
        <v>131</v>
      </c>
      <c r="B27" s="467"/>
      <c r="C27" s="329"/>
      <c r="D27" s="468"/>
      <c r="E27" s="468"/>
      <c r="F27" s="468"/>
      <c r="G27" s="468"/>
      <c r="H27" s="468"/>
      <c r="I27" s="468"/>
      <c r="K27" s="232"/>
      <c r="N27" s="232"/>
    </row>
    <row r="28" spans="1:14" s="233" customFormat="1" ht="12.75" customHeight="1">
      <c r="A28" s="466" t="s">
        <v>132</v>
      </c>
      <c r="B28" s="467"/>
      <c r="C28" s="329"/>
      <c r="D28" s="468"/>
      <c r="E28" s="468"/>
      <c r="F28" s="468"/>
      <c r="G28" s="468"/>
      <c r="H28" s="468"/>
      <c r="I28" s="468"/>
      <c r="K28" s="232"/>
      <c r="N28" s="232"/>
    </row>
    <row r="29" spans="1:14" s="233" customFormat="1" ht="12.75" customHeight="1">
      <c r="A29" s="466" t="s">
        <v>133</v>
      </c>
      <c r="B29" s="467"/>
      <c r="C29" s="329"/>
      <c r="D29" s="468"/>
      <c r="E29" s="468"/>
      <c r="F29" s="468"/>
      <c r="G29" s="468"/>
      <c r="H29" s="468"/>
      <c r="I29" s="468"/>
      <c r="K29" s="232"/>
      <c r="N29" s="232"/>
    </row>
    <row r="30" spans="1:14" s="233" customFormat="1" ht="13.5" customHeight="1">
      <c r="A30" s="466" t="s">
        <v>134</v>
      </c>
      <c r="B30" s="467"/>
      <c r="C30" s="329"/>
      <c r="D30" s="468"/>
      <c r="E30" s="468"/>
      <c r="F30" s="468"/>
      <c r="G30" s="468"/>
      <c r="H30" s="468"/>
      <c r="I30" s="468"/>
      <c r="K30" s="232"/>
      <c r="N30" s="232"/>
    </row>
    <row r="31" spans="1:14" s="233" customFormat="1">
      <c r="A31" s="334"/>
      <c r="B31" s="334"/>
      <c r="C31" s="334"/>
      <c r="D31" s="334"/>
      <c r="E31" s="334"/>
      <c r="F31" s="334"/>
      <c r="G31" s="335"/>
      <c r="H31" s="335"/>
      <c r="I31" s="335"/>
      <c r="J31" s="232"/>
    </row>
    <row r="32" spans="1:14" s="233" customFormat="1">
      <c r="A32" s="232"/>
      <c r="B32" s="232"/>
      <c r="C32" s="232"/>
      <c r="D32" s="232"/>
      <c r="E32" s="232"/>
      <c r="F32" s="232"/>
      <c r="J32" s="232"/>
    </row>
    <row r="33" spans="1:10" s="233" customFormat="1">
      <c r="A33" s="232"/>
      <c r="B33" s="232"/>
      <c r="C33" s="232"/>
      <c r="D33" s="232"/>
      <c r="E33" s="232"/>
      <c r="F33" s="232"/>
      <c r="J33" s="232"/>
    </row>
    <row r="34" spans="1:10" s="233" customFormat="1">
      <c r="A34" s="232"/>
      <c r="B34" s="232"/>
      <c r="C34" s="232"/>
      <c r="D34" s="232"/>
      <c r="E34" s="232"/>
      <c r="F34" s="232"/>
      <c r="J34" s="232"/>
    </row>
    <row r="35" spans="1:10" s="233" customFormat="1">
      <c r="A35" s="232"/>
      <c r="B35" s="232"/>
      <c r="C35" s="232"/>
      <c r="D35" s="232"/>
      <c r="E35" s="232"/>
      <c r="F35" s="232"/>
      <c r="J35" s="232"/>
    </row>
    <row r="36" spans="1:10" s="233" customFormat="1">
      <c r="A36" s="232"/>
      <c r="B36" s="232"/>
      <c r="C36" s="232"/>
      <c r="D36" s="232"/>
      <c r="E36" s="232"/>
      <c r="F36" s="232"/>
      <c r="J36" s="232"/>
    </row>
  </sheetData>
  <sheetProtection password="C40C" sheet="1" objects="1" scenarios="1"/>
  <mergeCells count="27">
    <mergeCell ref="A29:B29"/>
    <mergeCell ref="D29:I29"/>
    <mergeCell ref="A30:B30"/>
    <mergeCell ref="D30:I30"/>
    <mergeCell ref="A27:B27"/>
    <mergeCell ref="D27:I27"/>
    <mergeCell ref="A28:B28"/>
    <mergeCell ref="D28:I28"/>
    <mergeCell ref="A25:B25"/>
    <mergeCell ref="D25:I25"/>
    <mergeCell ref="A26:B26"/>
    <mergeCell ref="D26:I26"/>
    <mergeCell ref="A21:B21"/>
    <mergeCell ref="A22:I22"/>
    <mergeCell ref="A23:I23"/>
    <mergeCell ref="A24:I24"/>
    <mergeCell ref="A4:I4"/>
    <mergeCell ref="A1:I1"/>
    <mergeCell ref="A2:I2"/>
    <mergeCell ref="F5:I5"/>
    <mergeCell ref="A6:B7"/>
    <mergeCell ref="C6:I6"/>
    <mergeCell ref="C7:C8"/>
    <mergeCell ref="D7:D8"/>
    <mergeCell ref="E7:E8"/>
    <mergeCell ref="F7:F8"/>
    <mergeCell ref="G7:I7"/>
  </mergeCells>
  <phoneticPr fontId="0" type="noConversion"/>
  <pageMargins left="0.78749999999999998" right="0.39374999999999999" top="0.59027777777777779" bottom="0.59027777777777779" header="0.51180555555555551" footer="0.51180555555555551"/>
  <pageSetup paperSize="9" scale="89" firstPageNumber="0" orientation="landscape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4"/>
  <sheetViews>
    <sheetView workbookViewId="0">
      <selection activeCell="H18" sqref="H18"/>
    </sheetView>
  </sheetViews>
  <sheetFormatPr defaultColWidth="9.140625" defaultRowHeight="12.75"/>
  <cols>
    <col min="1" max="1" width="10.28515625" style="1" customWidth="1"/>
    <col min="2" max="2" width="29.85546875" style="1" customWidth="1"/>
    <col min="3" max="3" width="13.85546875" style="1" customWidth="1"/>
    <col min="4" max="4" width="14.42578125" style="1" customWidth="1"/>
    <col min="5" max="5" width="13.85546875" style="1" customWidth="1"/>
    <col min="6" max="6" width="13.28515625" style="1" customWidth="1"/>
    <col min="7" max="7" width="11.85546875" style="2" customWidth="1"/>
    <col min="8" max="8" width="14.42578125" style="2" customWidth="1"/>
    <col min="9" max="9" width="15.42578125" style="2" customWidth="1"/>
    <col min="10" max="10" width="11.5703125" style="2" customWidth="1"/>
    <col min="11" max="11" width="11.7109375" style="1" customWidth="1"/>
    <col min="12" max="12" width="14.140625" style="2" customWidth="1"/>
    <col min="13" max="13" width="12.5703125" style="2" customWidth="1"/>
    <col min="14" max="14" width="9.140625" style="1"/>
    <col min="15" max="16384" width="9.140625" style="2"/>
  </cols>
  <sheetData>
    <row r="1" spans="1:14" ht="12.75" customHeight="1">
      <c r="A1" s="352" t="s">
        <v>149</v>
      </c>
      <c r="B1" s="352"/>
      <c r="C1" s="352"/>
      <c r="D1" s="352"/>
      <c r="E1" s="352"/>
      <c r="F1" s="352"/>
      <c r="G1" s="352"/>
      <c r="H1" s="352"/>
      <c r="I1" s="352"/>
      <c r="J1" s="352"/>
      <c r="K1" s="352"/>
      <c r="L1" s="352"/>
      <c r="M1" s="352"/>
    </row>
    <row r="2" spans="1:14" ht="12.75" customHeight="1">
      <c r="A2" s="352" t="s">
        <v>135</v>
      </c>
      <c r="B2" s="352"/>
      <c r="C2" s="352"/>
      <c r="D2" s="352"/>
      <c r="E2" s="352"/>
      <c r="F2" s="352"/>
      <c r="G2" s="352"/>
      <c r="H2" s="352"/>
      <c r="I2" s="352"/>
      <c r="J2" s="352"/>
      <c r="K2" s="352"/>
      <c r="L2" s="352"/>
      <c r="M2" s="352"/>
    </row>
    <row r="3" spans="1:14" ht="12.75" customHeight="1">
      <c r="A3" s="450" t="s">
        <v>150</v>
      </c>
      <c r="B3" s="450"/>
      <c r="C3" s="450"/>
      <c r="D3" s="450"/>
      <c r="E3" s="450"/>
      <c r="F3" s="450"/>
      <c r="G3" s="450"/>
      <c r="H3" s="450"/>
      <c r="I3" s="450"/>
      <c r="J3" s="450"/>
      <c r="K3" s="450"/>
      <c r="L3" s="450"/>
      <c r="M3" s="450"/>
      <c r="N3" s="2"/>
    </row>
    <row r="4" spans="1:14" ht="12.75" customHeight="1">
      <c r="A4" s="110"/>
      <c r="B4" s="110"/>
      <c r="C4" s="110"/>
      <c r="D4" s="110"/>
      <c r="E4" s="110"/>
      <c r="G4" s="26"/>
      <c r="H4" s="26"/>
      <c r="I4" s="26"/>
      <c r="J4" s="26"/>
      <c r="L4" s="392" t="s">
        <v>3</v>
      </c>
      <c r="M4" s="392"/>
    </row>
    <row r="5" spans="1:14" s="13" customFormat="1">
      <c r="A5" s="388" t="s">
        <v>118</v>
      </c>
      <c r="B5" s="382"/>
      <c r="C5" s="382" t="s">
        <v>141</v>
      </c>
      <c r="D5" s="382"/>
      <c r="E5" s="382"/>
      <c r="F5" s="382"/>
      <c r="G5" s="382"/>
      <c r="H5" s="382"/>
      <c r="I5" s="382"/>
      <c r="J5" s="382"/>
      <c r="K5" s="382"/>
      <c r="L5" s="382"/>
      <c r="M5" s="389"/>
      <c r="N5" s="26"/>
    </row>
    <row r="6" spans="1:14" s="13" customFormat="1" ht="13.15" customHeight="1">
      <c r="A6" s="388"/>
      <c r="B6" s="382"/>
      <c r="C6" s="481" t="s">
        <v>119</v>
      </c>
      <c r="D6" s="382" t="s">
        <v>120</v>
      </c>
      <c r="E6" s="382" t="s">
        <v>121</v>
      </c>
      <c r="F6" s="382" t="s">
        <v>122</v>
      </c>
      <c r="G6" s="382" t="s">
        <v>123</v>
      </c>
      <c r="H6" s="382"/>
      <c r="I6" s="382"/>
      <c r="J6" s="382"/>
      <c r="K6" s="382"/>
      <c r="L6" s="382"/>
      <c r="M6" s="389"/>
      <c r="N6" s="26"/>
    </row>
    <row r="7" spans="1:14" s="13" customFormat="1">
      <c r="A7" s="388"/>
      <c r="B7" s="382"/>
      <c r="C7" s="482"/>
      <c r="D7" s="382"/>
      <c r="E7" s="382"/>
      <c r="F7" s="382"/>
      <c r="G7" s="479" t="s">
        <v>142</v>
      </c>
      <c r="H7" s="479"/>
      <c r="I7" s="479"/>
      <c r="J7" s="480"/>
      <c r="K7" s="381" t="s">
        <v>143</v>
      </c>
      <c r="L7" s="382"/>
      <c r="M7" s="389"/>
      <c r="N7" s="26"/>
    </row>
    <row r="8" spans="1:14" s="13" customFormat="1" ht="25.5">
      <c r="A8" s="121" t="s">
        <v>124</v>
      </c>
      <c r="B8" s="123" t="s">
        <v>27</v>
      </c>
      <c r="C8" s="123" t="s">
        <v>136</v>
      </c>
      <c r="D8" s="382"/>
      <c r="E8" s="382"/>
      <c r="F8" s="382"/>
      <c r="G8" s="123" t="s">
        <v>125</v>
      </c>
      <c r="H8" s="123" t="s">
        <v>126</v>
      </c>
      <c r="I8" s="123" t="s">
        <v>151</v>
      </c>
      <c r="J8" s="122" t="s">
        <v>10</v>
      </c>
      <c r="K8" s="132" t="s">
        <v>125</v>
      </c>
      <c r="L8" s="123" t="s">
        <v>126</v>
      </c>
      <c r="M8" s="122" t="s">
        <v>10</v>
      </c>
      <c r="N8" s="26"/>
    </row>
    <row r="9" spans="1:14" s="7" customFormat="1" ht="12.75" customHeight="1">
      <c r="A9" s="126"/>
      <c r="B9" s="109"/>
      <c r="C9" s="109"/>
      <c r="D9" s="109"/>
      <c r="E9" s="109"/>
      <c r="F9" s="109"/>
      <c r="G9" s="9"/>
      <c r="H9" s="9"/>
      <c r="I9" s="9"/>
      <c r="J9" s="12">
        <f>SUM(G9:I9)</f>
        <v>0</v>
      </c>
      <c r="K9" s="8"/>
      <c r="L9" s="9"/>
      <c r="M9" s="130">
        <f>K9+L9</f>
        <v>0</v>
      </c>
      <c r="N9" s="20"/>
    </row>
    <row r="10" spans="1:14" s="7" customFormat="1" ht="12.75" customHeight="1">
      <c r="A10" s="126"/>
      <c r="B10" s="109"/>
      <c r="C10" s="109"/>
      <c r="D10" s="109"/>
      <c r="E10" s="109"/>
      <c r="F10" s="109"/>
      <c r="G10" s="9"/>
      <c r="H10" s="9"/>
      <c r="I10" s="9"/>
      <c r="J10" s="12">
        <f t="shared" ref="J10:J20" si="0">G10+H10</f>
        <v>0</v>
      </c>
      <c r="K10" s="8"/>
      <c r="L10" s="9"/>
      <c r="M10" s="131">
        <f>K10+L10</f>
        <v>0</v>
      </c>
      <c r="N10" s="20"/>
    </row>
    <row r="11" spans="1:14" s="7" customFormat="1" ht="12.75" customHeight="1">
      <c r="A11" s="126"/>
      <c r="B11" s="109"/>
      <c r="C11" s="109"/>
      <c r="D11" s="109"/>
      <c r="E11" s="109"/>
      <c r="F11" s="109"/>
      <c r="G11" s="9"/>
      <c r="H11" s="9"/>
      <c r="I11" s="9"/>
      <c r="J11" s="12">
        <f t="shared" si="0"/>
        <v>0</v>
      </c>
      <c r="K11" s="8"/>
      <c r="L11" s="9"/>
      <c r="M11" s="131">
        <f t="shared" ref="M11:M20" si="1">K11+L11</f>
        <v>0</v>
      </c>
      <c r="N11" s="20"/>
    </row>
    <row r="12" spans="1:14" s="7" customFormat="1" ht="12.75" customHeight="1">
      <c r="A12" s="126"/>
      <c r="B12" s="109"/>
      <c r="C12" s="109"/>
      <c r="D12" s="109"/>
      <c r="E12" s="109"/>
      <c r="F12" s="109"/>
      <c r="G12" s="9"/>
      <c r="H12" s="9"/>
      <c r="I12" s="9"/>
      <c r="J12" s="12">
        <f t="shared" si="0"/>
        <v>0</v>
      </c>
      <c r="K12" s="8"/>
      <c r="L12" s="9"/>
      <c r="M12" s="131">
        <f t="shared" si="1"/>
        <v>0</v>
      </c>
      <c r="N12" s="20"/>
    </row>
    <row r="13" spans="1:14" s="7" customFormat="1" ht="12.75" customHeight="1">
      <c r="A13" s="126"/>
      <c r="B13" s="109"/>
      <c r="C13" s="109"/>
      <c r="D13" s="109"/>
      <c r="E13" s="109"/>
      <c r="F13" s="109"/>
      <c r="G13" s="9"/>
      <c r="H13" s="9"/>
      <c r="I13" s="9"/>
      <c r="J13" s="12">
        <f t="shared" si="0"/>
        <v>0</v>
      </c>
      <c r="K13" s="8"/>
      <c r="L13" s="9"/>
      <c r="M13" s="131">
        <f t="shared" si="1"/>
        <v>0</v>
      </c>
      <c r="N13" s="20"/>
    </row>
    <row r="14" spans="1:14" s="7" customFormat="1" ht="12.75" customHeight="1">
      <c r="A14" s="126"/>
      <c r="B14" s="109"/>
      <c r="C14" s="109"/>
      <c r="D14" s="109"/>
      <c r="E14" s="109"/>
      <c r="F14" s="109"/>
      <c r="G14" s="9"/>
      <c r="H14" s="9"/>
      <c r="I14" s="9"/>
      <c r="J14" s="12">
        <f t="shared" si="0"/>
        <v>0</v>
      </c>
      <c r="K14" s="8"/>
      <c r="L14" s="9"/>
      <c r="M14" s="131">
        <f t="shared" si="1"/>
        <v>0</v>
      </c>
      <c r="N14" s="20"/>
    </row>
    <row r="15" spans="1:14" s="7" customFormat="1" ht="12.75" customHeight="1">
      <c r="A15" s="126"/>
      <c r="B15" s="109"/>
      <c r="C15" s="109"/>
      <c r="D15" s="109"/>
      <c r="E15" s="109"/>
      <c r="F15" s="109"/>
      <c r="G15" s="9"/>
      <c r="H15" s="9"/>
      <c r="I15" s="9"/>
      <c r="J15" s="12">
        <f t="shared" si="0"/>
        <v>0</v>
      </c>
      <c r="K15" s="8"/>
      <c r="L15" s="9"/>
      <c r="M15" s="131">
        <f t="shared" si="1"/>
        <v>0</v>
      </c>
      <c r="N15" s="20"/>
    </row>
    <row r="16" spans="1:14" s="7" customFormat="1" ht="12.75" customHeight="1">
      <c r="A16" s="126"/>
      <c r="B16" s="109"/>
      <c r="C16" s="109"/>
      <c r="D16" s="109"/>
      <c r="E16" s="109"/>
      <c r="F16" s="109"/>
      <c r="G16" s="9"/>
      <c r="H16" s="9"/>
      <c r="I16" s="9"/>
      <c r="J16" s="12">
        <f t="shared" si="0"/>
        <v>0</v>
      </c>
      <c r="K16" s="8"/>
      <c r="L16" s="9"/>
      <c r="M16" s="131">
        <f t="shared" si="1"/>
        <v>0</v>
      </c>
      <c r="N16" s="20"/>
    </row>
    <row r="17" spans="1:14" s="7" customFormat="1" ht="12.75" customHeight="1">
      <c r="A17" s="126"/>
      <c r="B17" s="109"/>
      <c r="C17" s="109"/>
      <c r="D17" s="109"/>
      <c r="E17" s="109"/>
      <c r="F17" s="109"/>
      <c r="G17" s="9"/>
      <c r="H17" s="9"/>
      <c r="I17" s="9"/>
      <c r="J17" s="12">
        <f t="shared" si="0"/>
        <v>0</v>
      </c>
      <c r="K17" s="8"/>
      <c r="L17" s="9"/>
      <c r="M17" s="131">
        <f t="shared" si="1"/>
        <v>0</v>
      </c>
      <c r="N17" s="20"/>
    </row>
    <row r="18" spans="1:14" s="7" customFormat="1" ht="12.75" customHeight="1">
      <c r="A18" s="126"/>
      <c r="B18" s="109"/>
      <c r="C18" s="109"/>
      <c r="D18" s="109"/>
      <c r="E18" s="109"/>
      <c r="F18" s="109"/>
      <c r="G18" s="9"/>
      <c r="H18" s="9"/>
      <c r="I18" s="9"/>
      <c r="J18" s="12">
        <f t="shared" si="0"/>
        <v>0</v>
      </c>
      <c r="K18" s="8"/>
      <c r="L18" s="9"/>
      <c r="M18" s="131">
        <f t="shared" si="1"/>
        <v>0</v>
      </c>
      <c r="N18" s="20"/>
    </row>
    <row r="19" spans="1:14" s="7" customFormat="1">
      <c r="A19" s="127"/>
      <c r="B19" s="109"/>
      <c r="C19" s="109"/>
      <c r="D19" s="109"/>
      <c r="E19" s="109"/>
      <c r="F19" s="109"/>
      <c r="G19" s="9"/>
      <c r="H19" s="9"/>
      <c r="I19" s="9"/>
      <c r="J19" s="12">
        <f t="shared" si="0"/>
        <v>0</v>
      </c>
      <c r="K19" s="8"/>
      <c r="L19" s="9"/>
      <c r="M19" s="131">
        <f t="shared" si="1"/>
        <v>0</v>
      </c>
      <c r="N19" s="20"/>
    </row>
    <row r="20" spans="1:14" s="7" customFormat="1">
      <c r="A20" s="127"/>
      <c r="B20" s="109"/>
      <c r="C20" s="109"/>
      <c r="D20" s="109"/>
      <c r="E20" s="109"/>
      <c r="F20" s="109"/>
      <c r="G20" s="9"/>
      <c r="H20" s="9"/>
      <c r="I20" s="9"/>
      <c r="J20" s="12">
        <f t="shared" si="0"/>
        <v>0</v>
      </c>
      <c r="K20" s="8"/>
      <c r="L20" s="9"/>
      <c r="M20" s="131">
        <f t="shared" si="1"/>
        <v>0</v>
      </c>
      <c r="N20" s="20"/>
    </row>
    <row r="21" spans="1:14" s="7" customFormat="1">
      <c r="A21" s="388" t="s">
        <v>10</v>
      </c>
      <c r="B21" s="382"/>
      <c r="C21" s="128">
        <f t="shared" ref="C21:H21" si="2">SUM(C9:C20)</f>
        <v>0</v>
      </c>
      <c r="D21" s="128">
        <f t="shared" si="2"/>
        <v>0</v>
      </c>
      <c r="E21" s="128">
        <f t="shared" si="2"/>
        <v>0</v>
      </c>
      <c r="F21" s="128">
        <f t="shared" si="2"/>
        <v>0</v>
      </c>
      <c r="G21" s="128">
        <f t="shared" si="2"/>
        <v>0</v>
      </c>
      <c r="H21" s="128">
        <f t="shared" si="2"/>
        <v>0</v>
      </c>
      <c r="I21" s="128"/>
      <c r="J21" s="129">
        <f>SUM(J9:J20)</f>
        <v>0</v>
      </c>
      <c r="K21" s="133">
        <f>SUM(K9:K20)</f>
        <v>0</v>
      </c>
      <c r="L21" s="128">
        <f>SUM(L9:L20)</f>
        <v>0</v>
      </c>
      <c r="M21" s="129">
        <f>SUM(M9:M20)</f>
        <v>0</v>
      </c>
      <c r="N21" s="20"/>
    </row>
    <row r="22" spans="1:14" s="7" customFormat="1">
      <c r="A22" s="483" t="s">
        <v>117</v>
      </c>
      <c r="B22" s="483"/>
      <c r="C22" s="483"/>
      <c r="D22" s="483"/>
      <c r="E22" s="483"/>
      <c r="F22" s="483"/>
      <c r="G22" s="483"/>
      <c r="H22" s="483"/>
      <c r="I22" s="113"/>
      <c r="J22" s="20"/>
    </row>
    <row r="23" spans="1:14" s="7" customFormat="1" ht="12.75" customHeight="1">
      <c r="A23" s="484" t="s">
        <v>70</v>
      </c>
      <c r="B23" s="484"/>
      <c r="C23" s="484"/>
      <c r="D23" s="484"/>
      <c r="E23" s="484"/>
      <c r="F23" s="484"/>
      <c r="G23" s="484"/>
      <c r="H23" s="484"/>
      <c r="I23" s="114"/>
      <c r="J23" s="20"/>
    </row>
    <row r="24" spans="1:14" s="7" customFormat="1">
      <c r="A24" s="485" t="s">
        <v>144</v>
      </c>
      <c r="B24" s="485"/>
      <c r="C24" s="485"/>
      <c r="D24" s="485"/>
      <c r="E24" s="485"/>
      <c r="F24" s="485"/>
      <c r="G24" s="485"/>
      <c r="H24" s="485"/>
      <c r="I24" s="119"/>
      <c r="K24" s="20"/>
      <c r="N24" s="20"/>
    </row>
    <row r="25" spans="1:14" s="7" customFormat="1">
      <c r="A25" s="477" t="s">
        <v>127</v>
      </c>
      <c r="B25" s="478"/>
      <c r="C25" s="478"/>
      <c r="D25" s="478" t="s">
        <v>129</v>
      </c>
      <c r="E25" s="478"/>
      <c r="F25" s="478"/>
      <c r="G25" s="478"/>
      <c r="H25" s="478"/>
      <c r="I25" s="478"/>
      <c r="J25" s="478"/>
      <c r="K25" s="478"/>
      <c r="L25" s="478"/>
      <c r="M25" s="486"/>
      <c r="N25" s="20"/>
    </row>
    <row r="26" spans="1:14" s="7" customFormat="1" ht="13.5" customHeight="1">
      <c r="A26" s="476" t="s">
        <v>137</v>
      </c>
      <c r="B26" s="474"/>
      <c r="C26" s="474"/>
      <c r="D26" s="474"/>
      <c r="E26" s="474"/>
      <c r="F26" s="474"/>
      <c r="G26" s="474"/>
      <c r="H26" s="474"/>
      <c r="I26" s="474"/>
      <c r="J26" s="474"/>
      <c r="K26" s="474"/>
      <c r="L26" s="474"/>
      <c r="M26" s="475"/>
      <c r="N26" s="20"/>
    </row>
    <row r="27" spans="1:14" s="7" customFormat="1" ht="13.5" customHeight="1">
      <c r="A27" s="476" t="s">
        <v>138</v>
      </c>
      <c r="B27" s="474"/>
      <c r="C27" s="474"/>
      <c r="D27" s="474"/>
      <c r="E27" s="474"/>
      <c r="F27" s="474"/>
      <c r="G27" s="474"/>
      <c r="H27" s="474"/>
      <c r="I27" s="474"/>
      <c r="J27" s="474"/>
      <c r="K27" s="474"/>
      <c r="L27" s="474"/>
      <c r="M27" s="475"/>
      <c r="N27" s="20"/>
    </row>
    <row r="28" spans="1:14" s="7" customFormat="1" ht="12.75" customHeight="1">
      <c r="A28" s="476" t="s">
        <v>131</v>
      </c>
      <c r="B28" s="474"/>
      <c r="C28" s="474"/>
      <c r="D28" s="474"/>
      <c r="E28" s="474"/>
      <c r="F28" s="474"/>
      <c r="G28" s="474"/>
      <c r="H28" s="474"/>
      <c r="I28" s="474"/>
      <c r="J28" s="474"/>
      <c r="K28" s="474"/>
      <c r="L28" s="474"/>
      <c r="M28" s="475"/>
      <c r="N28" s="20"/>
    </row>
    <row r="29" spans="1:14" s="7" customFormat="1" ht="12.75" customHeight="1">
      <c r="A29" s="476" t="s">
        <v>132</v>
      </c>
      <c r="B29" s="474"/>
      <c r="C29" s="474"/>
      <c r="D29" s="474"/>
      <c r="E29" s="474"/>
      <c r="F29" s="474"/>
      <c r="G29" s="474"/>
      <c r="H29" s="474"/>
      <c r="I29" s="474"/>
      <c r="J29" s="474"/>
      <c r="K29" s="474"/>
      <c r="L29" s="474"/>
      <c r="M29" s="475"/>
      <c r="N29" s="20"/>
    </row>
    <row r="30" spans="1:14" s="7" customFormat="1" ht="12.75" customHeight="1">
      <c r="A30" s="476" t="s">
        <v>133</v>
      </c>
      <c r="B30" s="474"/>
      <c r="C30" s="474"/>
      <c r="D30" s="474"/>
      <c r="E30" s="474"/>
      <c r="F30" s="474"/>
      <c r="G30" s="474"/>
      <c r="H30" s="474"/>
      <c r="I30" s="474"/>
      <c r="J30" s="474"/>
      <c r="K30" s="474"/>
      <c r="L30" s="474"/>
      <c r="M30" s="475"/>
      <c r="N30" s="20"/>
    </row>
    <row r="31" spans="1:14" s="7" customFormat="1" ht="12.75" customHeight="1">
      <c r="A31" s="476" t="s">
        <v>134</v>
      </c>
      <c r="B31" s="474"/>
      <c r="C31" s="474"/>
      <c r="D31" s="474"/>
      <c r="E31" s="474"/>
      <c r="F31" s="474"/>
      <c r="G31" s="474"/>
      <c r="H31" s="474"/>
      <c r="I31" s="474"/>
      <c r="J31" s="474"/>
      <c r="K31" s="474"/>
      <c r="L31" s="474"/>
      <c r="M31" s="475"/>
      <c r="N31" s="20"/>
    </row>
    <row r="32" spans="1:14" s="7" customFormat="1" ht="13.5" customHeight="1">
      <c r="A32" s="476" t="s">
        <v>139</v>
      </c>
      <c r="B32" s="474"/>
      <c r="C32" s="474"/>
      <c r="D32" s="474"/>
      <c r="E32" s="474"/>
      <c r="F32" s="474"/>
      <c r="G32" s="474"/>
      <c r="H32" s="474"/>
      <c r="I32" s="474"/>
      <c r="J32" s="474"/>
      <c r="K32" s="474"/>
      <c r="L32" s="474"/>
      <c r="M32" s="475"/>
      <c r="N32" s="20"/>
    </row>
    <row r="33" spans="1:14" s="7" customFormat="1" ht="13.5" customHeight="1">
      <c r="A33" s="119"/>
      <c r="B33" s="119"/>
      <c r="C33" s="119"/>
      <c r="D33" s="120"/>
      <c r="E33" s="120"/>
      <c r="F33" s="120"/>
      <c r="G33" s="120"/>
      <c r="H33" s="120"/>
      <c r="I33" s="120"/>
      <c r="J33" s="120"/>
      <c r="K33" s="20"/>
      <c r="N33" s="20"/>
    </row>
    <row r="34" spans="1:14" s="7" customFormat="1">
      <c r="A34" s="78"/>
      <c r="B34" s="78"/>
      <c r="D34" s="78"/>
      <c r="E34" s="78"/>
      <c r="F34" s="78"/>
    </row>
  </sheetData>
  <sheetProtection selectLockedCells="1" selectUnlockedCells="1"/>
  <mergeCells count="33">
    <mergeCell ref="D25:M25"/>
    <mergeCell ref="D6:D8"/>
    <mergeCell ref="A31:C31"/>
    <mergeCell ref="D31:M31"/>
    <mergeCell ref="A32:C32"/>
    <mergeCell ref="D32:M32"/>
    <mergeCell ref="A21:B21"/>
    <mergeCell ref="A22:H22"/>
    <mergeCell ref="A23:H23"/>
    <mergeCell ref="A24:H24"/>
    <mergeCell ref="D29:M29"/>
    <mergeCell ref="A26:C26"/>
    <mergeCell ref="A30:C30"/>
    <mergeCell ref="D30:M30"/>
    <mergeCell ref="A28:C28"/>
    <mergeCell ref="D28:M28"/>
    <mergeCell ref="A29:C29"/>
    <mergeCell ref="D26:M26"/>
    <mergeCell ref="A27:C27"/>
    <mergeCell ref="D27:M27"/>
    <mergeCell ref="A25:C25"/>
    <mergeCell ref="A1:M1"/>
    <mergeCell ref="A2:M2"/>
    <mergeCell ref="L4:M4"/>
    <mergeCell ref="A5:B7"/>
    <mergeCell ref="A3:M3"/>
    <mergeCell ref="E6:E8"/>
    <mergeCell ref="F6:F8"/>
    <mergeCell ref="G6:M6"/>
    <mergeCell ref="G7:J7"/>
    <mergeCell ref="K7:M7"/>
    <mergeCell ref="C5:M5"/>
    <mergeCell ref="C6:C7"/>
  </mergeCells>
  <phoneticPr fontId="0" type="noConversion"/>
  <printOptions horizontalCentered="1"/>
  <pageMargins left="0.31527777777777777" right="0.31527777777777777" top="0.78749999999999998" bottom="0.78749999999999998" header="0.51180555555555551" footer="0.51180555555555551"/>
  <pageSetup paperSize="9" scale="68" firstPageNumber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0"/>
  <sheetViews>
    <sheetView showGridLines="0" workbookViewId="0">
      <selection activeCell="A40" sqref="A40"/>
    </sheetView>
  </sheetViews>
  <sheetFormatPr defaultColWidth="9.140625" defaultRowHeight="12.75"/>
  <cols>
    <col min="1" max="1" width="32" style="1" customWidth="1"/>
    <col min="2" max="4" width="13.42578125" style="2" customWidth="1"/>
    <col min="5" max="5" width="15.140625" style="2" customWidth="1"/>
    <col min="6" max="7" width="13.42578125" style="2" customWidth="1"/>
    <col min="8" max="8" width="16" style="2" customWidth="1"/>
    <col min="9" max="16384" width="9.140625" style="2"/>
  </cols>
  <sheetData>
    <row r="1" spans="1:8" ht="12.75" customHeight="1">
      <c r="A1" s="352" t="s">
        <v>0</v>
      </c>
      <c r="B1" s="352"/>
      <c r="C1" s="352"/>
      <c r="D1" s="352"/>
      <c r="E1" s="352"/>
      <c r="F1" s="352"/>
      <c r="G1" s="352"/>
      <c r="H1" s="352"/>
    </row>
    <row r="2" spans="1:8" ht="12.75" customHeight="1">
      <c r="A2" s="352" t="s">
        <v>20</v>
      </c>
      <c r="B2" s="352"/>
      <c r="C2" s="352"/>
      <c r="D2" s="352"/>
      <c r="E2" s="352"/>
      <c r="F2" s="352"/>
      <c r="G2" s="352"/>
      <c r="H2" s="352"/>
    </row>
    <row r="3" spans="1:8" ht="12.75" customHeight="1">
      <c r="A3" s="5"/>
      <c r="B3" s="5"/>
      <c r="C3" s="5"/>
      <c r="D3" s="5"/>
      <c r="E3" s="5"/>
      <c r="F3" s="5"/>
      <c r="G3" s="5"/>
      <c r="H3" s="5"/>
    </row>
    <row r="4" spans="1:8" ht="12.75" customHeight="1">
      <c r="A4" s="353" t="s">
        <v>202</v>
      </c>
      <c r="B4" s="353"/>
      <c r="C4" s="353"/>
      <c r="D4" s="353"/>
      <c r="E4" s="353"/>
      <c r="F4" s="353"/>
      <c r="G4" s="353"/>
      <c r="H4" s="353"/>
    </row>
    <row r="5" spans="1:8" s="1" customFormat="1" ht="12.75" customHeight="1">
      <c r="A5" s="223"/>
      <c r="B5" s="223"/>
      <c r="C5" s="223"/>
      <c r="D5" s="223"/>
      <c r="E5" s="224"/>
      <c r="F5" s="224"/>
      <c r="G5" s="354" t="s">
        <v>205</v>
      </c>
      <c r="H5" s="354"/>
    </row>
    <row r="6" spans="1:8" ht="12.75" customHeight="1">
      <c r="A6" s="380" t="s">
        <v>4</v>
      </c>
      <c r="B6" s="381" t="s">
        <v>5</v>
      </c>
      <c r="C6" s="382"/>
      <c r="D6" s="383"/>
      <c r="E6" s="384" t="s">
        <v>6</v>
      </c>
      <c r="F6" s="385"/>
      <c r="G6" s="386"/>
      <c r="H6" s="387" t="s">
        <v>21</v>
      </c>
    </row>
    <row r="7" spans="1:8" ht="12.75" customHeight="1">
      <c r="A7" s="380"/>
      <c r="B7" s="381" t="s">
        <v>8</v>
      </c>
      <c r="C7" s="382" t="s">
        <v>9</v>
      </c>
      <c r="D7" s="383" t="s">
        <v>10</v>
      </c>
      <c r="E7" s="388" t="s">
        <v>182</v>
      </c>
      <c r="F7" s="382" t="s">
        <v>12</v>
      </c>
      <c r="G7" s="389" t="s">
        <v>10</v>
      </c>
      <c r="H7" s="387"/>
    </row>
    <row r="8" spans="1:8">
      <c r="A8" s="380"/>
      <c r="B8" s="381"/>
      <c r="C8" s="382"/>
      <c r="D8" s="383"/>
      <c r="E8" s="388"/>
      <c r="F8" s="382"/>
      <c r="G8" s="389"/>
      <c r="H8" s="387"/>
    </row>
    <row r="9" spans="1:8" ht="12.75" customHeight="1">
      <c r="A9" s="172" t="s">
        <v>179</v>
      </c>
      <c r="B9" s="218"/>
      <c r="C9" s="219"/>
      <c r="D9" s="18">
        <f>B9+C9</f>
        <v>0</v>
      </c>
      <c r="E9" s="220"/>
      <c r="F9" s="219"/>
      <c r="G9" s="143">
        <f>E9+F9</f>
        <v>0</v>
      </c>
      <c r="H9" s="221"/>
    </row>
    <row r="10" spans="1:8" ht="12.75" customHeight="1">
      <c r="A10" s="172" t="s">
        <v>180</v>
      </c>
      <c r="B10" s="218"/>
      <c r="C10" s="219"/>
      <c r="D10" s="18">
        <f t="shared" ref="D10:D38" si="0">B10+C10</f>
        <v>0</v>
      </c>
      <c r="E10" s="220"/>
      <c r="F10" s="219"/>
      <c r="G10" s="143">
        <f>E10+F10</f>
        <v>0</v>
      </c>
      <c r="H10" s="221"/>
    </row>
    <row r="11" spans="1:8" ht="12.75" customHeight="1">
      <c r="A11" s="172" t="s">
        <v>193</v>
      </c>
      <c r="B11" s="218"/>
      <c r="C11" s="219"/>
      <c r="D11" s="18">
        <f t="shared" si="0"/>
        <v>0</v>
      </c>
      <c r="E11" s="220"/>
      <c r="F11" s="219"/>
      <c r="G11" s="143">
        <f>E11+F11</f>
        <v>0</v>
      </c>
      <c r="H11" s="221"/>
    </row>
    <row r="12" spans="1:8" ht="12.75" hidden="1" customHeight="1">
      <c r="A12" s="15"/>
      <c r="B12" s="16"/>
      <c r="C12" s="17"/>
      <c r="D12" s="18">
        <f t="shared" si="0"/>
        <v>0</v>
      </c>
      <c r="E12" s="80"/>
      <c r="F12" s="17"/>
      <c r="G12" s="143">
        <f t="shared" ref="G12:H38" si="1">SUM(D12:E12)</f>
        <v>0</v>
      </c>
      <c r="H12" s="170">
        <f t="shared" si="1"/>
        <v>0</v>
      </c>
    </row>
    <row r="13" spans="1:8" ht="12.75" hidden="1" customHeight="1">
      <c r="A13" s="15"/>
      <c r="B13" s="16"/>
      <c r="C13" s="17"/>
      <c r="D13" s="18">
        <f t="shared" si="0"/>
        <v>0</v>
      </c>
      <c r="E13" s="80"/>
      <c r="F13" s="17"/>
      <c r="G13" s="143">
        <f t="shared" si="1"/>
        <v>0</v>
      </c>
      <c r="H13" s="170">
        <f t="shared" si="1"/>
        <v>0</v>
      </c>
    </row>
    <row r="14" spans="1:8" ht="12.75" hidden="1" customHeight="1">
      <c r="A14" s="15"/>
      <c r="B14" s="16"/>
      <c r="C14" s="17"/>
      <c r="D14" s="18">
        <f t="shared" si="0"/>
        <v>0</v>
      </c>
      <c r="E14" s="80"/>
      <c r="F14" s="17"/>
      <c r="G14" s="143">
        <f t="shared" si="1"/>
        <v>0</v>
      </c>
      <c r="H14" s="170">
        <f t="shared" si="1"/>
        <v>0</v>
      </c>
    </row>
    <row r="15" spans="1:8" ht="12.75" hidden="1" customHeight="1">
      <c r="A15" s="15"/>
      <c r="B15" s="16"/>
      <c r="C15" s="17"/>
      <c r="D15" s="18">
        <f t="shared" si="0"/>
        <v>0</v>
      </c>
      <c r="E15" s="80"/>
      <c r="F15" s="17"/>
      <c r="G15" s="143">
        <f t="shared" si="1"/>
        <v>0</v>
      </c>
      <c r="H15" s="170">
        <f t="shared" si="1"/>
        <v>0</v>
      </c>
    </row>
    <row r="16" spans="1:8" ht="12.75" hidden="1" customHeight="1">
      <c r="A16" s="15"/>
      <c r="B16" s="16"/>
      <c r="C16" s="17"/>
      <c r="D16" s="18">
        <f t="shared" si="0"/>
        <v>0</v>
      </c>
      <c r="E16" s="80"/>
      <c r="F16" s="17"/>
      <c r="G16" s="143">
        <f t="shared" si="1"/>
        <v>0</v>
      </c>
      <c r="H16" s="170">
        <f t="shared" si="1"/>
        <v>0</v>
      </c>
    </row>
    <row r="17" spans="1:8" ht="12.75" hidden="1" customHeight="1">
      <c r="A17" s="15"/>
      <c r="B17" s="16"/>
      <c r="C17" s="17"/>
      <c r="D17" s="18">
        <f t="shared" si="0"/>
        <v>0</v>
      </c>
      <c r="E17" s="80"/>
      <c r="F17" s="17"/>
      <c r="G17" s="143">
        <f t="shared" si="1"/>
        <v>0</v>
      </c>
      <c r="H17" s="170">
        <f t="shared" si="1"/>
        <v>0</v>
      </c>
    </row>
    <row r="18" spans="1:8" ht="12.75" hidden="1" customHeight="1">
      <c r="A18" s="15"/>
      <c r="B18" s="16"/>
      <c r="C18" s="17"/>
      <c r="D18" s="18">
        <f t="shared" si="0"/>
        <v>0</v>
      </c>
      <c r="E18" s="80"/>
      <c r="F18" s="17"/>
      <c r="G18" s="143">
        <f t="shared" si="1"/>
        <v>0</v>
      </c>
      <c r="H18" s="170">
        <f t="shared" si="1"/>
        <v>0</v>
      </c>
    </row>
    <row r="19" spans="1:8" ht="12.75" hidden="1" customHeight="1">
      <c r="A19" s="15"/>
      <c r="B19" s="16"/>
      <c r="C19" s="17"/>
      <c r="D19" s="18">
        <f t="shared" si="0"/>
        <v>0</v>
      </c>
      <c r="E19" s="80"/>
      <c r="F19" s="17"/>
      <c r="G19" s="143">
        <f t="shared" si="1"/>
        <v>0</v>
      </c>
      <c r="H19" s="170">
        <f t="shared" si="1"/>
        <v>0</v>
      </c>
    </row>
    <row r="20" spans="1:8" ht="12.75" hidden="1" customHeight="1">
      <c r="A20" s="15"/>
      <c r="B20" s="16"/>
      <c r="C20" s="17"/>
      <c r="D20" s="18">
        <f t="shared" si="0"/>
        <v>0</v>
      </c>
      <c r="E20" s="80"/>
      <c r="F20" s="17"/>
      <c r="G20" s="143">
        <f t="shared" si="1"/>
        <v>0</v>
      </c>
      <c r="H20" s="170">
        <f t="shared" si="1"/>
        <v>0</v>
      </c>
    </row>
    <row r="21" spans="1:8" ht="12.75" hidden="1" customHeight="1">
      <c r="A21" s="15"/>
      <c r="B21" s="16"/>
      <c r="C21" s="17"/>
      <c r="D21" s="18">
        <f t="shared" si="0"/>
        <v>0</v>
      </c>
      <c r="E21" s="80"/>
      <c r="F21" s="17"/>
      <c r="G21" s="143">
        <f t="shared" si="1"/>
        <v>0</v>
      </c>
      <c r="H21" s="170">
        <f t="shared" si="1"/>
        <v>0</v>
      </c>
    </row>
    <row r="22" spans="1:8" ht="12.75" hidden="1" customHeight="1">
      <c r="A22" s="15"/>
      <c r="B22" s="16"/>
      <c r="C22" s="17"/>
      <c r="D22" s="18">
        <f t="shared" si="0"/>
        <v>0</v>
      </c>
      <c r="E22" s="80"/>
      <c r="F22" s="17"/>
      <c r="G22" s="143">
        <f t="shared" si="1"/>
        <v>0</v>
      </c>
      <c r="H22" s="170">
        <f t="shared" si="1"/>
        <v>0</v>
      </c>
    </row>
    <row r="23" spans="1:8" ht="12.75" hidden="1" customHeight="1">
      <c r="A23" s="15"/>
      <c r="B23" s="16"/>
      <c r="C23" s="17"/>
      <c r="D23" s="18">
        <f t="shared" si="0"/>
        <v>0</v>
      </c>
      <c r="E23" s="80"/>
      <c r="F23" s="17"/>
      <c r="G23" s="143">
        <f t="shared" si="1"/>
        <v>0</v>
      </c>
      <c r="H23" s="170">
        <f t="shared" si="1"/>
        <v>0</v>
      </c>
    </row>
    <row r="24" spans="1:8" ht="12.75" hidden="1" customHeight="1">
      <c r="A24" s="15"/>
      <c r="B24" s="16"/>
      <c r="C24" s="17"/>
      <c r="D24" s="18">
        <f t="shared" si="0"/>
        <v>0</v>
      </c>
      <c r="E24" s="80"/>
      <c r="F24" s="17"/>
      <c r="G24" s="143">
        <f t="shared" si="1"/>
        <v>0</v>
      </c>
      <c r="H24" s="170">
        <f t="shared" si="1"/>
        <v>0</v>
      </c>
    </row>
    <row r="25" spans="1:8" ht="12.75" hidden="1" customHeight="1">
      <c r="A25" s="15"/>
      <c r="B25" s="16"/>
      <c r="C25" s="17"/>
      <c r="D25" s="18">
        <f t="shared" si="0"/>
        <v>0</v>
      </c>
      <c r="E25" s="80"/>
      <c r="F25" s="17"/>
      <c r="G25" s="143">
        <f t="shared" si="1"/>
        <v>0</v>
      </c>
      <c r="H25" s="170">
        <f t="shared" si="1"/>
        <v>0</v>
      </c>
    </row>
    <row r="26" spans="1:8" ht="12.75" hidden="1" customHeight="1">
      <c r="A26" s="15"/>
      <c r="B26" s="16"/>
      <c r="C26" s="17"/>
      <c r="D26" s="18">
        <f t="shared" si="0"/>
        <v>0</v>
      </c>
      <c r="E26" s="80"/>
      <c r="F26" s="17"/>
      <c r="G26" s="143">
        <f t="shared" si="1"/>
        <v>0</v>
      </c>
      <c r="H26" s="170">
        <f t="shared" si="1"/>
        <v>0</v>
      </c>
    </row>
    <row r="27" spans="1:8" ht="12.75" hidden="1" customHeight="1">
      <c r="A27" s="15"/>
      <c r="B27" s="16"/>
      <c r="C27" s="17"/>
      <c r="D27" s="18">
        <f t="shared" si="0"/>
        <v>0</v>
      </c>
      <c r="E27" s="80"/>
      <c r="F27" s="17"/>
      <c r="G27" s="143">
        <f t="shared" si="1"/>
        <v>0</v>
      </c>
      <c r="H27" s="170">
        <f t="shared" si="1"/>
        <v>0</v>
      </c>
    </row>
    <row r="28" spans="1:8" ht="12.75" hidden="1" customHeight="1">
      <c r="A28" s="15"/>
      <c r="B28" s="16"/>
      <c r="C28" s="17"/>
      <c r="D28" s="18">
        <f t="shared" si="0"/>
        <v>0</v>
      </c>
      <c r="E28" s="80"/>
      <c r="F28" s="17"/>
      <c r="G28" s="143">
        <f t="shared" si="1"/>
        <v>0</v>
      </c>
      <c r="H28" s="170">
        <f t="shared" si="1"/>
        <v>0</v>
      </c>
    </row>
    <row r="29" spans="1:8" ht="12.75" hidden="1" customHeight="1">
      <c r="A29" s="15"/>
      <c r="B29" s="16"/>
      <c r="C29" s="17"/>
      <c r="D29" s="18">
        <f t="shared" si="0"/>
        <v>0</v>
      </c>
      <c r="E29" s="80"/>
      <c r="F29" s="17"/>
      <c r="G29" s="143">
        <f t="shared" si="1"/>
        <v>0</v>
      </c>
      <c r="H29" s="170">
        <f t="shared" si="1"/>
        <v>0</v>
      </c>
    </row>
    <row r="30" spans="1:8" ht="12.75" hidden="1" customHeight="1">
      <c r="A30" s="15"/>
      <c r="B30" s="16"/>
      <c r="C30" s="17"/>
      <c r="D30" s="18">
        <f t="shared" si="0"/>
        <v>0</v>
      </c>
      <c r="E30" s="80"/>
      <c r="F30" s="17"/>
      <c r="G30" s="143">
        <f t="shared" si="1"/>
        <v>0</v>
      </c>
      <c r="H30" s="170">
        <f t="shared" si="1"/>
        <v>0</v>
      </c>
    </row>
    <row r="31" spans="1:8" ht="12.75" hidden="1" customHeight="1">
      <c r="A31" s="15"/>
      <c r="B31" s="16"/>
      <c r="C31" s="17"/>
      <c r="D31" s="18">
        <f t="shared" si="0"/>
        <v>0</v>
      </c>
      <c r="E31" s="80"/>
      <c r="F31" s="17"/>
      <c r="G31" s="143">
        <f t="shared" si="1"/>
        <v>0</v>
      </c>
      <c r="H31" s="170">
        <f t="shared" si="1"/>
        <v>0</v>
      </c>
    </row>
    <row r="32" spans="1:8" ht="12.75" hidden="1" customHeight="1">
      <c r="A32" s="15"/>
      <c r="B32" s="16"/>
      <c r="C32" s="17"/>
      <c r="D32" s="18">
        <f t="shared" si="0"/>
        <v>0</v>
      </c>
      <c r="E32" s="80"/>
      <c r="F32" s="17"/>
      <c r="G32" s="143">
        <f t="shared" si="1"/>
        <v>0</v>
      </c>
      <c r="H32" s="170">
        <f t="shared" si="1"/>
        <v>0</v>
      </c>
    </row>
    <row r="33" spans="1:8" ht="12.75" hidden="1" customHeight="1">
      <c r="A33" s="15"/>
      <c r="B33" s="16"/>
      <c r="C33" s="17"/>
      <c r="D33" s="18">
        <f t="shared" si="0"/>
        <v>0</v>
      </c>
      <c r="E33" s="80"/>
      <c r="F33" s="17"/>
      <c r="G33" s="143">
        <f t="shared" si="1"/>
        <v>0</v>
      </c>
      <c r="H33" s="170">
        <f t="shared" si="1"/>
        <v>0</v>
      </c>
    </row>
    <row r="34" spans="1:8" ht="12.75" hidden="1" customHeight="1">
      <c r="A34" s="15"/>
      <c r="B34" s="16"/>
      <c r="C34" s="17"/>
      <c r="D34" s="18">
        <f t="shared" si="0"/>
        <v>0</v>
      </c>
      <c r="E34" s="80"/>
      <c r="F34" s="17"/>
      <c r="G34" s="143">
        <f t="shared" si="1"/>
        <v>0</v>
      </c>
      <c r="H34" s="170">
        <f t="shared" si="1"/>
        <v>0</v>
      </c>
    </row>
    <row r="35" spans="1:8" ht="12.75" hidden="1" customHeight="1">
      <c r="A35" s="15"/>
      <c r="B35" s="16"/>
      <c r="C35" s="17"/>
      <c r="D35" s="18">
        <f t="shared" si="0"/>
        <v>0</v>
      </c>
      <c r="E35" s="80"/>
      <c r="F35" s="17"/>
      <c r="G35" s="143">
        <f t="shared" si="1"/>
        <v>0</v>
      </c>
      <c r="H35" s="170">
        <f t="shared" si="1"/>
        <v>0</v>
      </c>
    </row>
    <row r="36" spans="1:8" ht="12.75" hidden="1" customHeight="1">
      <c r="A36" s="15"/>
      <c r="B36" s="16"/>
      <c r="C36" s="17"/>
      <c r="D36" s="18">
        <f t="shared" si="0"/>
        <v>0</v>
      </c>
      <c r="E36" s="80"/>
      <c r="F36" s="17"/>
      <c r="G36" s="143">
        <f t="shared" si="1"/>
        <v>0</v>
      </c>
      <c r="H36" s="170">
        <f t="shared" si="1"/>
        <v>0</v>
      </c>
    </row>
    <row r="37" spans="1:8" ht="12.75" hidden="1" customHeight="1">
      <c r="A37" s="15"/>
      <c r="B37" s="16"/>
      <c r="C37" s="17"/>
      <c r="D37" s="18">
        <f t="shared" si="0"/>
        <v>0</v>
      </c>
      <c r="E37" s="80"/>
      <c r="F37" s="17"/>
      <c r="G37" s="143">
        <f t="shared" si="1"/>
        <v>0</v>
      </c>
      <c r="H37" s="170">
        <f t="shared" si="1"/>
        <v>0</v>
      </c>
    </row>
    <row r="38" spans="1:8" ht="12.75" hidden="1" customHeight="1">
      <c r="A38" s="15"/>
      <c r="B38" s="16"/>
      <c r="C38" s="17"/>
      <c r="D38" s="18">
        <f t="shared" si="0"/>
        <v>0</v>
      </c>
      <c r="E38" s="80"/>
      <c r="F38" s="17"/>
      <c r="G38" s="143">
        <f t="shared" si="1"/>
        <v>0</v>
      </c>
      <c r="H38" s="170">
        <f t="shared" si="1"/>
        <v>0</v>
      </c>
    </row>
    <row r="39" spans="1:8" s="19" customFormat="1">
      <c r="A39" s="112" t="s">
        <v>18</v>
      </c>
      <c r="B39" s="141">
        <f>SUM(B9:B38)</f>
        <v>0</v>
      </c>
      <c r="C39" s="125">
        <f t="shared" ref="C39:H39" si="2">SUM(C9:C38)</f>
        <v>0</v>
      </c>
      <c r="D39" s="142">
        <f t="shared" si="2"/>
        <v>0</v>
      </c>
      <c r="E39" s="140">
        <f t="shared" si="2"/>
        <v>0</v>
      </c>
      <c r="F39" s="125">
        <f t="shared" si="2"/>
        <v>0</v>
      </c>
      <c r="G39" s="124">
        <f t="shared" si="2"/>
        <v>0</v>
      </c>
      <c r="H39" s="171">
        <f t="shared" si="2"/>
        <v>0</v>
      </c>
    </row>
    <row r="40" spans="1:8">
      <c r="A40" s="14" t="s">
        <v>19</v>
      </c>
    </row>
  </sheetData>
  <sheetProtection password="C3CC" sheet="1" objects="1" scenarios="1"/>
  <mergeCells count="14">
    <mergeCell ref="A1:H1"/>
    <mergeCell ref="A2:H2"/>
    <mergeCell ref="A4:H4"/>
    <mergeCell ref="G5:H5"/>
    <mergeCell ref="A6:A8"/>
    <mergeCell ref="B6:D6"/>
    <mergeCell ref="E6:G6"/>
    <mergeCell ref="H6:H8"/>
    <mergeCell ref="B7:B8"/>
    <mergeCell ref="C7:C8"/>
    <mergeCell ref="D7:D8"/>
    <mergeCell ref="E7:E8"/>
    <mergeCell ref="F7:F8"/>
    <mergeCell ref="G7:G8"/>
  </mergeCells>
  <phoneticPr fontId="0" type="noConversion"/>
  <pageMargins left="0.78749999999999998" right="0.51180555555555551" top="0.78749999999999998" bottom="0.78749999999999998" header="0.51180555555555551" footer="0.51180555555555551"/>
  <pageSetup paperSize="9" firstPageNumber="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6"/>
  <sheetViews>
    <sheetView workbookViewId="0">
      <selection activeCell="F21" sqref="F21"/>
    </sheetView>
  </sheetViews>
  <sheetFormatPr defaultColWidth="9.140625" defaultRowHeight="12.75"/>
  <cols>
    <col min="1" max="1" width="40.5703125" style="20" customWidth="1"/>
    <col min="2" max="2" width="73.28515625" style="7" customWidth="1"/>
    <col min="3" max="3" width="15.140625" style="21" customWidth="1"/>
    <col min="4" max="4" width="15.140625" style="7" customWidth="1"/>
    <col min="5" max="5" width="15.140625" style="22" customWidth="1"/>
    <col min="6" max="6" width="13.5703125" style="21" customWidth="1"/>
    <col min="7" max="7" width="15.42578125" style="7" customWidth="1"/>
    <col min="8" max="8" width="12.28515625" style="23" customWidth="1"/>
    <col min="9" max="9" width="15.140625" style="20" customWidth="1"/>
    <col min="10" max="16384" width="9.140625" style="7"/>
  </cols>
  <sheetData>
    <row r="1" spans="1:11" ht="12.75" customHeight="1">
      <c r="A1" s="352" t="s">
        <v>0</v>
      </c>
      <c r="B1" s="352"/>
      <c r="C1" s="352"/>
      <c r="D1" s="352"/>
      <c r="E1" s="352"/>
      <c r="F1" s="352"/>
      <c r="G1" s="352"/>
      <c r="H1" s="352"/>
      <c r="I1" s="352"/>
      <c r="J1" s="13"/>
      <c r="K1" s="13"/>
    </row>
    <row r="2" spans="1:11" ht="12.75" customHeight="1">
      <c r="A2" s="352" t="s">
        <v>22</v>
      </c>
      <c r="B2" s="352"/>
      <c r="C2" s="352"/>
      <c r="D2" s="352"/>
      <c r="E2" s="352"/>
      <c r="F2" s="352"/>
      <c r="G2" s="352"/>
      <c r="H2" s="352"/>
      <c r="I2" s="352"/>
      <c r="J2" s="13"/>
      <c r="K2" s="13"/>
    </row>
    <row r="3" spans="1:11" ht="12.75" customHeight="1">
      <c r="A3" s="4"/>
      <c r="B3" s="5"/>
      <c r="C3" s="5"/>
      <c r="D3" s="5"/>
      <c r="E3" s="24"/>
      <c r="F3" s="5"/>
      <c r="G3" s="5"/>
      <c r="H3" s="5"/>
      <c r="I3" s="5"/>
      <c r="J3" s="5"/>
      <c r="K3" s="5"/>
    </row>
    <row r="4" spans="1:11" ht="12.75" customHeight="1">
      <c r="A4" s="391" t="s">
        <v>145</v>
      </c>
      <c r="B4" s="391"/>
      <c r="C4" s="391"/>
      <c r="D4" s="391"/>
      <c r="E4" s="391"/>
      <c r="F4" s="391"/>
      <c r="G4" s="391"/>
      <c r="H4" s="391"/>
      <c r="I4" s="391"/>
      <c r="J4" s="26"/>
      <c r="K4" s="26"/>
    </row>
    <row r="5" spans="1:11" s="20" customFormat="1" ht="13.5" customHeight="1">
      <c r="A5" s="25"/>
      <c r="B5" s="25"/>
      <c r="C5" s="25"/>
      <c r="D5" s="25"/>
      <c r="E5" s="24"/>
      <c r="H5" s="392" t="s">
        <v>3</v>
      </c>
      <c r="I5" s="392"/>
    </row>
    <row r="6" spans="1:11" s="5" customFormat="1" ht="15.75" customHeight="1">
      <c r="A6" s="380" t="s">
        <v>23</v>
      </c>
      <c r="B6" s="389"/>
      <c r="C6" s="387" t="s">
        <v>24</v>
      </c>
      <c r="D6" s="387"/>
      <c r="E6" s="387"/>
      <c r="F6" s="390" t="s">
        <v>6</v>
      </c>
      <c r="G6" s="390"/>
      <c r="H6" s="390"/>
      <c r="I6" s="390" t="s">
        <v>25</v>
      </c>
    </row>
    <row r="7" spans="1:11" s="5" customFormat="1" ht="25.5">
      <c r="A7" s="117" t="s">
        <v>26</v>
      </c>
      <c r="B7" s="116" t="s">
        <v>27</v>
      </c>
      <c r="C7" s="133" t="s">
        <v>8</v>
      </c>
      <c r="D7" s="115" t="s">
        <v>9</v>
      </c>
      <c r="E7" s="134" t="s">
        <v>10</v>
      </c>
      <c r="F7" s="133" t="s">
        <v>28</v>
      </c>
      <c r="G7" s="115" t="s">
        <v>12</v>
      </c>
      <c r="H7" s="111" t="s">
        <v>10</v>
      </c>
      <c r="I7" s="390"/>
    </row>
    <row r="8" spans="1:11" ht="13.5" customHeight="1" thickBot="1">
      <c r="A8" s="395" t="s">
        <v>29</v>
      </c>
      <c r="B8" s="396"/>
      <c r="C8" s="27"/>
      <c r="D8" s="28"/>
      <c r="E8" s="29">
        <f>SUM(C8:D8)</f>
        <v>0</v>
      </c>
      <c r="F8" s="27"/>
      <c r="G8" s="30"/>
      <c r="H8" s="31">
        <f>F8+G8</f>
        <v>0</v>
      </c>
      <c r="I8" s="32"/>
    </row>
    <row r="9" spans="1:11" ht="15" customHeight="1">
      <c r="A9" s="397" t="s">
        <v>30</v>
      </c>
      <c r="B9" s="145" t="s">
        <v>31</v>
      </c>
      <c r="C9" s="33"/>
      <c r="D9" s="34"/>
      <c r="E9" s="35">
        <f t="shared" ref="E9:E34" si="0">SUM(C9:D9)</f>
        <v>0</v>
      </c>
      <c r="F9" s="33"/>
      <c r="G9" s="36"/>
      <c r="H9" s="37">
        <f t="shared" ref="H9:H34" si="1">F9+G9</f>
        <v>0</v>
      </c>
      <c r="I9" s="38"/>
      <c r="K9" s="39"/>
    </row>
    <row r="10" spans="1:11" ht="15">
      <c r="A10" s="397"/>
      <c r="B10" s="146" t="s">
        <v>32</v>
      </c>
      <c r="C10" s="40"/>
      <c r="D10" s="41"/>
      <c r="E10" s="42">
        <f t="shared" si="0"/>
        <v>0</v>
      </c>
      <c r="F10" s="40"/>
      <c r="G10" s="43"/>
      <c r="H10" s="44">
        <f t="shared" si="1"/>
        <v>0</v>
      </c>
      <c r="I10" s="45"/>
      <c r="K10" s="39"/>
    </row>
    <row r="11" spans="1:11" ht="15">
      <c r="A11" s="397"/>
      <c r="B11" s="147" t="s">
        <v>33</v>
      </c>
      <c r="C11" s="46"/>
      <c r="D11" s="47"/>
      <c r="E11" s="48">
        <f t="shared" si="0"/>
        <v>0</v>
      </c>
      <c r="F11" s="46"/>
      <c r="G11" s="49"/>
      <c r="H11" s="50">
        <f t="shared" si="1"/>
        <v>0</v>
      </c>
      <c r="I11" s="51"/>
      <c r="K11" s="39"/>
    </row>
    <row r="12" spans="1:11" ht="15" customHeight="1">
      <c r="A12" s="393" t="s">
        <v>34</v>
      </c>
      <c r="B12" s="148" t="s">
        <v>35</v>
      </c>
      <c r="C12" s="52"/>
      <c r="D12" s="53"/>
      <c r="E12" s="54">
        <f t="shared" si="0"/>
        <v>0</v>
      </c>
      <c r="F12" s="52"/>
      <c r="G12" s="55"/>
      <c r="H12" s="56">
        <f t="shared" si="1"/>
        <v>0</v>
      </c>
      <c r="I12" s="57"/>
      <c r="K12" s="39"/>
    </row>
    <row r="13" spans="1:11" ht="15">
      <c r="A13" s="393"/>
      <c r="B13" s="146" t="s">
        <v>36</v>
      </c>
      <c r="C13" s="40"/>
      <c r="D13" s="41"/>
      <c r="E13" s="42">
        <f t="shared" si="0"/>
        <v>0</v>
      </c>
      <c r="F13" s="40"/>
      <c r="G13" s="43"/>
      <c r="H13" s="44">
        <f t="shared" si="1"/>
        <v>0</v>
      </c>
      <c r="I13" s="45"/>
      <c r="K13" s="39"/>
    </row>
    <row r="14" spans="1:11" ht="15">
      <c r="A14" s="393"/>
      <c r="B14" s="147" t="s">
        <v>37</v>
      </c>
      <c r="C14" s="46"/>
      <c r="D14" s="47"/>
      <c r="E14" s="48">
        <f t="shared" si="0"/>
        <v>0</v>
      </c>
      <c r="F14" s="46"/>
      <c r="G14" s="49"/>
      <c r="H14" s="50">
        <f t="shared" si="1"/>
        <v>0</v>
      </c>
      <c r="I14" s="51"/>
      <c r="K14" s="39"/>
    </row>
    <row r="15" spans="1:11" ht="15">
      <c r="A15" s="144" t="s">
        <v>38</v>
      </c>
      <c r="B15" s="149" t="s">
        <v>39</v>
      </c>
      <c r="C15" s="58"/>
      <c r="D15" s="59"/>
      <c r="E15" s="60">
        <f t="shared" si="0"/>
        <v>0</v>
      </c>
      <c r="F15" s="58"/>
      <c r="G15" s="61"/>
      <c r="H15" s="62">
        <f t="shared" si="1"/>
        <v>0</v>
      </c>
      <c r="I15" s="63"/>
      <c r="K15" s="39"/>
    </row>
    <row r="16" spans="1:11" ht="22.5" customHeight="1">
      <c r="A16" s="393" t="s">
        <v>40</v>
      </c>
      <c r="B16" s="148" t="s">
        <v>41</v>
      </c>
      <c r="C16" s="52"/>
      <c r="D16" s="53"/>
      <c r="E16" s="54">
        <f t="shared" si="0"/>
        <v>0</v>
      </c>
      <c r="F16" s="52"/>
      <c r="G16" s="55"/>
      <c r="H16" s="56">
        <f t="shared" si="1"/>
        <v>0</v>
      </c>
      <c r="I16" s="57"/>
      <c r="K16" s="39"/>
    </row>
    <row r="17" spans="1:11" ht="15">
      <c r="A17" s="393"/>
      <c r="B17" s="147" t="s">
        <v>42</v>
      </c>
      <c r="C17" s="46"/>
      <c r="D17" s="47"/>
      <c r="E17" s="48">
        <f t="shared" si="0"/>
        <v>0</v>
      </c>
      <c r="F17" s="46"/>
      <c r="G17" s="49"/>
      <c r="H17" s="50">
        <f t="shared" si="1"/>
        <v>0</v>
      </c>
      <c r="I17" s="51"/>
      <c r="K17" s="39"/>
    </row>
    <row r="18" spans="1:11" ht="15" customHeight="1">
      <c r="A18" s="393" t="s">
        <v>43</v>
      </c>
      <c r="B18" s="148" t="s">
        <v>44</v>
      </c>
      <c r="C18" s="52"/>
      <c r="D18" s="53"/>
      <c r="E18" s="54">
        <f t="shared" si="0"/>
        <v>0</v>
      </c>
      <c r="F18" s="52"/>
      <c r="G18" s="55"/>
      <c r="H18" s="56">
        <f t="shared" si="1"/>
        <v>0</v>
      </c>
      <c r="I18" s="57"/>
      <c r="K18" s="39"/>
    </row>
    <row r="19" spans="1:11" ht="15">
      <c r="A19" s="393"/>
      <c r="B19" s="146" t="s">
        <v>45</v>
      </c>
      <c r="C19" s="64"/>
      <c r="D19" s="65"/>
      <c r="E19" s="66">
        <f t="shared" si="0"/>
        <v>0</v>
      </c>
      <c r="F19" s="64"/>
      <c r="G19" s="67"/>
      <c r="H19" s="68">
        <f t="shared" si="1"/>
        <v>0</v>
      </c>
      <c r="I19" s="69"/>
      <c r="K19" s="39"/>
    </row>
    <row r="20" spans="1:11" ht="25.5">
      <c r="A20" s="393"/>
      <c r="B20" s="146" t="s">
        <v>46</v>
      </c>
      <c r="C20" s="40"/>
      <c r="D20" s="41"/>
      <c r="E20" s="66">
        <f t="shared" si="0"/>
        <v>0</v>
      </c>
      <c r="F20" s="40"/>
      <c r="G20" s="43"/>
      <c r="H20" s="68">
        <f t="shared" si="1"/>
        <v>0</v>
      </c>
      <c r="I20" s="45"/>
      <c r="K20" s="39"/>
    </row>
    <row r="21" spans="1:11" ht="25.5">
      <c r="A21" s="393"/>
      <c r="B21" s="146" t="s">
        <v>47</v>
      </c>
      <c r="C21" s="40"/>
      <c r="D21" s="41"/>
      <c r="E21" s="66">
        <f t="shared" si="0"/>
        <v>0</v>
      </c>
      <c r="F21" s="40"/>
      <c r="G21" s="43"/>
      <c r="H21" s="68">
        <f t="shared" si="1"/>
        <v>0</v>
      </c>
      <c r="I21" s="45"/>
      <c r="K21" s="39"/>
    </row>
    <row r="22" spans="1:11" ht="15">
      <c r="A22" s="393"/>
      <c r="B22" s="146" t="s">
        <v>48</v>
      </c>
      <c r="C22" s="40"/>
      <c r="D22" s="41"/>
      <c r="E22" s="66">
        <f t="shared" si="0"/>
        <v>0</v>
      </c>
      <c r="F22" s="40"/>
      <c r="G22" s="43"/>
      <c r="H22" s="68">
        <f t="shared" si="1"/>
        <v>0</v>
      </c>
      <c r="I22" s="45"/>
      <c r="K22" s="39"/>
    </row>
    <row r="23" spans="1:11" ht="15">
      <c r="A23" s="393"/>
      <c r="B23" s="147" t="s">
        <v>49</v>
      </c>
      <c r="C23" s="46"/>
      <c r="D23" s="47"/>
      <c r="E23" s="70">
        <f t="shared" si="0"/>
        <v>0</v>
      </c>
      <c r="F23" s="46"/>
      <c r="G23" s="49"/>
      <c r="H23" s="68">
        <f t="shared" si="1"/>
        <v>0</v>
      </c>
      <c r="I23" s="51"/>
      <c r="K23" s="39"/>
    </row>
    <row r="24" spans="1:11" ht="15" customHeight="1">
      <c r="A24" s="393" t="s">
        <v>50</v>
      </c>
      <c r="B24" s="148" t="s">
        <v>51</v>
      </c>
      <c r="C24" s="52"/>
      <c r="D24" s="53"/>
      <c r="E24" s="71">
        <f t="shared" si="0"/>
        <v>0</v>
      </c>
      <c r="F24" s="52"/>
      <c r="G24" s="55"/>
      <c r="H24" s="56">
        <f t="shared" si="1"/>
        <v>0</v>
      </c>
      <c r="I24" s="57"/>
      <c r="K24" s="39"/>
    </row>
    <row r="25" spans="1:11" ht="15">
      <c r="A25" s="393"/>
      <c r="B25" s="146" t="s">
        <v>52</v>
      </c>
      <c r="C25" s="40"/>
      <c r="D25" s="41"/>
      <c r="E25" s="66">
        <f t="shared" si="0"/>
        <v>0</v>
      </c>
      <c r="F25" s="40"/>
      <c r="G25" s="43"/>
      <c r="H25" s="68">
        <f t="shared" si="1"/>
        <v>0</v>
      </c>
      <c r="I25" s="45"/>
      <c r="K25" s="39"/>
    </row>
    <row r="26" spans="1:11" ht="15">
      <c r="A26" s="393"/>
      <c r="B26" s="146" t="s">
        <v>53</v>
      </c>
      <c r="C26" s="40"/>
      <c r="D26" s="41"/>
      <c r="E26" s="66">
        <f t="shared" si="0"/>
        <v>0</v>
      </c>
      <c r="F26" s="40"/>
      <c r="G26" s="43"/>
      <c r="H26" s="68">
        <f t="shared" si="1"/>
        <v>0</v>
      </c>
      <c r="I26" s="45"/>
      <c r="K26" s="39"/>
    </row>
    <row r="27" spans="1:11" ht="15">
      <c r="A27" s="393"/>
      <c r="B27" s="146" t="s">
        <v>54</v>
      </c>
      <c r="C27" s="40"/>
      <c r="D27" s="41"/>
      <c r="E27" s="66">
        <f t="shared" si="0"/>
        <v>0</v>
      </c>
      <c r="F27" s="40"/>
      <c r="G27" s="43"/>
      <c r="H27" s="68">
        <f t="shared" si="1"/>
        <v>0</v>
      </c>
      <c r="I27" s="45"/>
      <c r="K27" s="39"/>
    </row>
    <row r="28" spans="1:11" ht="15">
      <c r="A28" s="393"/>
      <c r="B28" s="146" t="s">
        <v>55</v>
      </c>
      <c r="C28" s="40"/>
      <c r="D28" s="41"/>
      <c r="E28" s="66">
        <f t="shared" si="0"/>
        <v>0</v>
      </c>
      <c r="F28" s="40"/>
      <c r="G28" s="43"/>
      <c r="H28" s="68">
        <f t="shared" si="1"/>
        <v>0</v>
      </c>
      <c r="I28" s="45"/>
      <c r="K28" s="39"/>
    </row>
    <row r="29" spans="1:11" ht="15">
      <c r="A29" s="393"/>
      <c r="B29" s="147" t="s">
        <v>56</v>
      </c>
      <c r="C29" s="46"/>
      <c r="D29" s="47"/>
      <c r="E29" s="70">
        <f t="shared" si="0"/>
        <v>0</v>
      </c>
      <c r="F29" s="46"/>
      <c r="G29" s="49"/>
      <c r="H29" s="68">
        <f t="shared" si="1"/>
        <v>0</v>
      </c>
      <c r="I29" s="51"/>
      <c r="K29" s="39"/>
    </row>
    <row r="30" spans="1:11" ht="15" customHeight="1">
      <c r="A30" s="394" t="s">
        <v>57</v>
      </c>
      <c r="B30" s="148" t="s">
        <v>58</v>
      </c>
      <c r="C30" s="52"/>
      <c r="D30" s="53"/>
      <c r="E30" s="71">
        <f t="shared" si="0"/>
        <v>0</v>
      </c>
      <c r="F30" s="52"/>
      <c r="G30" s="55"/>
      <c r="H30" s="56">
        <f t="shared" si="1"/>
        <v>0</v>
      </c>
      <c r="I30" s="57"/>
      <c r="K30" s="39"/>
    </row>
    <row r="31" spans="1:11" ht="15">
      <c r="A31" s="394"/>
      <c r="B31" s="146" t="s">
        <v>59</v>
      </c>
      <c r="C31" s="40"/>
      <c r="D31" s="41"/>
      <c r="E31" s="66">
        <f t="shared" si="0"/>
        <v>0</v>
      </c>
      <c r="F31" s="40"/>
      <c r="G31" s="43"/>
      <c r="H31" s="68">
        <f t="shared" si="1"/>
        <v>0</v>
      </c>
      <c r="I31" s="45"/>
      <c r="K31" s="39"/>
    </row>
    <row r="32" spans="1:11" ht="25.5">
      <c r="A32" s="394"/>
      <c r="B32" s="146" t="s">
        <v>60</v>
      </c>
      <c r="C32" s="40"/>
      <c r="D32" s="41"/>
      <c r="E32" s="66">
        <f t="shared" si="0"/>
        <v>0</v>
      </c>
      <c r="F32" s="40"/>
      <c r="G32" s="43"/>
      <c r="H32" s="68">
        <f t="shared" si="1"/>
        <v>0</v>
      </c>
      <c r="I32" s="45"/>
      <c r="K32" s="39"/>
    </row>
    <row r="33" spans="1:11" ht="25.5">
      <c r="A33" s="394"/>
      <c r="B33" s="146" t="s">
        <v>61</v>
      </c>
      <c r="C33" s="40"/>
      <c r="D33" s="41"/>
      <c r="E33" s="66">
        <f t="shared" si="0"/>
        <v>0</v>
      </c>
      <c r="F33" s="40"/>
      <c r="G33" s="43"/>
      <c r="H33" s="68">
        <f t="shared" si="1"/>
        <v>0</v>
      </c>
      <c r="I33" s="45"/>
      <c r="K33" s="39"/>
    </row>
    <row r="34" spans="1:11" ht="25.5">
      <c r="A34" s="394"/>
      <c r="B34" s="150" t="s">
        <v>62</v>
      </c>
      <c r="C34" s="72"/>
      <c r="D34" s="73"/>
      <c r="E34" s="74">
        <f t="shared" si="0"/>
        <v>0</v>
      </c>
      <c r="F34" s="72"/>
      <c r="G34" s="75"/>
      <c r="H34" s="76">
        <f t="shared" si="1"/>
        <v>0</v>
      </c>
      <c r="I34" s="77"/>
      <c r="K34" s="39"/>
    </row>
    <row r="35" spans="1:11" ht="17.25" customHeight="1">
      <c r="A35" s="388" t="s">
        <v>18</v>
      </c>
      <c r="B35" s="383"/>
      <c r="C35" s="135">
        <f>SUM(C8:C34)</f>
        <v>0</v>
      </c>
      <c r="D35" s="136">
        <f t="shared" ref="D35:I35" si="2">SUM(D9:D34)</f>
        <v>0</v>
      </c>
      <c r="E35" s="137">
        <f t="shared" si="2"/>
        <v>0</v>
      </c>
      <c r="F35" s="135">
        <f t="shared" si="2"/>
        <v>0</v>
      </c>
      <c r="G35" s="138">
        <f t="shared" si="2"/>
        <v>0</v>
      </c>
      <c r="H35" s="138">
        <f t="shared" si="2"/>
        <v>0</v>
      </c>
      <c r="I35" s="139">
        <f t="shared" si="2"/>
        <v>0</v>
      </c>
    </row>
    <row r="36" spans="1:11">
      <c r="A36" s="78" t="s">
        <v>19</v>
      </c>
    </row>
  </sheetData>
  <sheetProtection selectLockedCells="1" selectUnlockedCells="1"/>
  <mergeCells count="16">
    <mergeCell ref="A18:A23"/>
    <mergeCell ref="A24:A29"/>
    <mergeCell ref="A30:A34"/>
    <mergeCell ref="A35:B35"/>
    <mergeCell ref="A8:B8"/>
    <mergeCell ref="A9:A11"/>
    <mergeCell ref="A12:A14"/>
    <mergeCell ref="A16:A17"/>
    <mergeCell ref="A6:B6"/>
    <mergeCell ref="C6:E6"/>
    <mergeCell ref="F6:H6"/>
    <mergeCell ref="I6:I7"/>
    <mergeCell ref="A1:I1"/>
    <mergeCell ref="A2:I2"/>
    <mergeCell ref="A4:I4"/>
    <mergeCell ref="H5:I5"/>
  </mergeCells>
  <phoneticPr fontId="0" type="noConversion"/>
  <pageMargins left="0.59027777777777779" right="0.19652777777777777" top="0.59027777777777779" bottom="0.59027777777777779" header="0.51180555555555551" footer="0.51180555555555551"/>
  <pageSetup paperSize="9" scale="65" firstPageNumber="0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60"/>
  <sheetViews>
    <sheetView showGridLines="0" workbookViewId="0">
      <selection activeCell="M60" sqref="M60"/>
    </sheetView>
  </sheetViews>
  <sheetFormatPr defaultColWidth="9.140625" defaultRowHeight="12.75"/>
  <cols>
    <col min="1" max="1" width="10.42578125" style="1" customWidth="1"/>
    <col min="2" max="2" width="11" style="1" customWidth="1"/>
    <col min="3" max="3" width="9.140625" style="2" customWidth="1"/>
    <col min="4" max="4" width="12.7109375" style="2" customWidth="1"/>
    <col min="5" max="5" width="15.28515625" style="2" hidden="1" customWidth="1"/>
    <col min="6" max="6" width="15.28515625" style="2" customWidth="1"/>
    <col min="7" max="12" width="9.85546875" style="2" customWidth="1"/>
    <col min="13" max="13" width="10.42578125" style="2" customWidth="1"/>
    <col min="14" max="14" width="10.7109375" style="2" customWidth="1"/>
    <col min="15" max="15" width="11.85546875" style="2" customWidth="1"/>
    <col min="16" max="21" width="9.85546875" style="2" customWidth="1"/>
    <col min="22" max="22" width="10.7109375" style="2" customWidth="1"/>
    <col min="23" max="23" width="11.5703125" style="2" customWidth="1"/>
    <col min="24" max="24" width="9.140625" style="1"/>
    <col min="25" max="16384" width="9.140625" style="2"/>
  </cols>
  <sheetData>
    <row r="1" spans="1:24" s="229" customFormat="1" ht="12.75" customHeight="1">
      <c r="A1" s="418" t="s">
        <v>63</v>
      </c>
      <c r="B1" s="418"/>
      <c r="C1" s="418"/>
      <c r="D1" s="418"/>
      <c r="E1" s="418"/>
      <c r="F1" s="418"/>
      <c r="G1" s="418"/>
      <c r="H1" s="418"/>
      <c r="I1" s="418"/>
      <c r="J1" s="418"/>
      <c r="K1" s="418"/>
      <c r="L1" s="418"/>
      <c r="M1" s="418"/>
      <c r="N1" s="418"/>
      <c r="O1" s="418"/>
      <c r="P1" s="418"/>
      <c r="Q1" s="418"/>
      <c r="R1" s="418"/>
      <c r="S1" s="418"/>
      <c r="T1" s="418"/>
      <c r="U1" s="418"/>
      <c r="V1" s="418"/>
      <c r="W1" s="418"/>
      <c r="X1" s="244"/>
    </row>
    <row r="2" spans="1:24" s="229" customFormat="1" ht="12.75" customHeight="1">
      <c r="A2" s="418" t="s">
        <v>64</v>
      </c>
      <c r="B2" s="418"/>
      <c r="C2" s="418"/>
      <c r="D2" s="418"/>
      <c r="E2" s="418"/>
      <c r="F2" s="418"/>
      <c r="G2" s="418"/>
      <c r="H2" s="418"/>
      <c r="I2" s="418"/>
      <c r="J2" s="418"/>
      <c r="K2" s="418"/>
      <c r="L2" s="418"/>
      <c r="M2" s="418"/>
      <c r="N2" s="418"/>
      <c r="O2" s="418"/>
      <c r="P2" s="418"/>
      <c r="Q2" s="418"/>
      <c r="R2" s="418"/>
      <c r="S2" s="418"/>
      <c r="T2" s="418"/>
      <c r="U2" s="418"/>
      <c r="V2" s="418"/>
      <c r="W2" s="418"/>
      <c r="X2" s="244"/>
    </row>
    <row r="3" spans="1:24" s="229" customFormat="1" ht="12.75" customHeight="1">
      <c r="A3" s="234"/>
      <c r="B3" s="234"/>
      <c r="C3" s="234"/>
      <c r="D3" s="234"/>
      <c r="E3" s="234"/>
      <c r="F3" s="234"/>
      <c r="G3" s="234"/>
      <c r="H3" s="234"/>
      <c r="I3" s="234"/>
      <c r="J3" s="234"/>
      <c r="K3" s="234"/>
      <c r="L3" s="234"/>
      <c r="M3" s="234"/>
      <c r="N3" s="234"/>
      <c r="O3" s="234"/>
      <c r="P3" s="234"/>
      <c r="Q3" s="234"/>
      <c r="R3" s="234"/>
      <c r="S3" s="234"/>
      <c r="T3" s="234"/>
      <c r="U3" s="234"/>
      <c r="V3" s="234"/>
      <c r="W3" s="234"/>
      <c r="X3" s="244"/>
    </row>
    <row r="4" spans="1:24" s="229" customFormat="1" ht="12.75" customHeight="1">
      <c r="A4" s="353" t="s">
        <v>145</v>
      </c>
      <c r="B4" s="353"/>
      <c r="C4" s="353"/>
      <c r="D4" s="353"/>
      <c r="E4" s="353"/>
      <c r="F4" s="353"/>
      <c r="G4" s="353"/>
      <c r="H4" s="353"/>
      <c r="I4" s="353"/>
      <c r="J4" s="353"/>
      <c r="K4" s="353"/>
      <c r="L4" s="353"/>
      <c r="M4" s="353"/>
      <c r="N4" s="353"/>
      <c r="O4" s="353"/>
      <c r="P4" s="353"/>
      <c r="Q4" s="353"/>
      <c r="R4" s="353"/>
      <c r="S4" s="353"/>
      <c r="T4" s="353"/>
      <c r="U4" s="353"/>
      <c r="V4" s="353"/>
      <c r="W4" s="353"/>
      <c r="X4" s="244"/>
    </row>
    <row r="5" spans="1:24" s="229" customFormat="1" ht="12.75" customHeight="1">
      <c r="A5" s="417" t="s">
        <v>206</v>
      </c>
      <c r="B5" s="417"/>
      <c r="C5" s="417"/>
      <c r="D5" s="417"/>
      <c r="E5" s="417"/>
      <c r="F5" s="417"/>
      <c r="G5" s="417"/>
      <c r="H5" s="417"/>
      <c r="I5" s="417"/>
      <c r="J5" s="417"/>
      <c r="K5" s="417"/>
      <c r="L5" s="417"/>
      <c r="M5" s="417"/>
      <c r="N5" s="417"/>
      <c r="O5" s="417"/>
      <c r="P5" s="417"/>
      <c r="Q5" s="417"/>
      <c r="R5" s="417"/>
      <c r="S5" s="417"/>
      <c r="T5" s="417"/>
      <c r="U5" s="417"/>
      <c r="V5" s="417"/>
      <c r="W5" s="417"/>
      <c r="X5" s="244"/>
    </row>
    <row r="6" spans="1:24" s="229" customFormat="1" ht="13.5" thickBot="1">
      <c r="B6" s="245"/>
      <c r="C6" s="245"/>
      <c r="D6" s="245"/>
      <c r="E6" s="344">
        <v>1.06</v>
      </c>
      <c r="F6" s="245"/>
      <c r="G6" s="245"/>
      <c r="H6" s="245"/>
      <c r="I6" s="245"/>
      <c r="J6" s="245"/>
      <c r="K6" s="245"/>
      <c r="L6" s="245"/>
      <c r="M6" s="245"/>
      <c r="N6" s="245"/>
      <c r="O6" s="245"/>
      <c r="P6" s="245"/>
      <c r="Q6" s="245"/>
      <c r="R6" s="245"/>
      <c r="S6" s="245"/>
      <c r="T6" s="245"/>
      <c r="U6" s="245"/>
      <c r="V6" s="246"/>
      <c r="W6" s="247">
        <v>1</v>
      </c>
      <c r="X6" s="244"/>
    </row>
    <row r="7" spans="1:24" s="249" customFormat="1" ht="21.75" customHeight="1" thickBot="1">
      <c r="A7" s="419" t="s">
        <v>4</v>
      </c>
      <c r="B7" s="420"/>
      <c r="C7" s="420"/>
      <c r="D7" s="421"/>
      <c r="E7" s="414" t="s">
        <v>160</v>
      </c>
      <c r="F7" s="414" t="s">
        <v>160</v>
      </c>
      <c r="G7" s="422" t="s">
        <v>66</v>
      </c>
      <c r="H7" s="422"/>
      <c r="I7" s="422"/>
      <c r="J7" s="422"/>
      <c r="K7" s="422"/>
      <c r="L7" s="422"/>
      <c r="M7" s="422"/>
      <c r="N7" s="422"/>
      <c r="O7" s="422"/>
      <c r="P7" s="422"/>
      <c r="Q7" s="422"/>
      <c r="R7" s="423"/>
      <c r="S7" s="423"/>
      <c r="T7" s="423"/>
      <c r="U7" s="423"/>
      <c r="V7" s="423"/>
      <c r="W7" s="423"/>
      <c r="X7" s="248"/>
    </row>
    <row r="8" spans="1:24" s="249" customFormat="1" ht="21.75" customHeight="1" thickBot="1">
      <c r="A8" s="398" t="s">
        <v>157</v>
      </c>
      <c r="B8" s="398" t="s">
        <v>158</v>
      </c>
      <c r="C8" s="398" t="s">
        <v>13</v>
      </c>
      <c r="D8" s="398" t="s">
        <v>159</v>
      </c>
      <c r="E8" s="415"/>
      <c r="F8" s="415"/>
      <c r="G8" s="419" t="s">
        <v>5</v>
      </c>
      <c r="H8" s="420"/>
      <c r="I8" s="420"/>
      <c r="J8" s="420"/>
      <c r="K8" s="420"/>
      <c r="L8" s="420"/>
      <c r="M8" s="420"/>
      <c r="N8" s="420"/>
      <c r="O8" s="420"/>
      <c r="P8" s="429"/>
      <c r="Q8" s="430"/>
      <c r="R8" s="400" t="s">
        <v>67</v>
      </c>
      <c r="S8" s="400"/>
      <c r="T8" s="400"/>
      <c r="U8" s="400"/>
      <c r="V8" s="400"/>
      <c r="W8" s="400"/>
      <c r="X8" s="248"/>
    </row>
    <row r="9" spans="1:24" s="249" customFormat="1" ht="17.25" customHeight="1" thickBot="1">
      <c r="A9" s="399"/>
      <c r="B9" s="399"/>
      <c r="C9" s="399"/>
      <c r="D9" s="399"/>
      <c r="E9" s="415"/>
      <c r="F9" s="415"/>
      <c r="G9" s="401" t="s">
        <v>68</v>
      </c>
      <c r="H9" s="401"/>
      <c r="I9" s="402"/>
      <c r="J9" s="431" t="s">
        <v>69</v>
      </c>
      <c r="K9" s="431"/>
      <c r="L9" s="431"/>
      <c r="M9" s="432"/>
      <c r="N9" s="432"/>
      <c r="O9" s="432"/>
      <c r="P9" s="432"/>
      <c r="Q9" s="432"/>
      <c r="R9" s="403" t="s">
        <v>68</v>
      </c>
      <c r="S9" s="403"/>
      <c r="T9" s="403"/>
      <c r="U9" s="424" t="s">
        <v>69</v>
      </c>
      <c r="V9" s="424"/>
      <c r="W9" s="424"/>
      <c r="X9" s="248"/>
    </row>
    <row r="10" spans="1:24" s="249" customFormat="1" ht="26.25" customHeight="1" thickBot="1">
      <c r="A10" s="399"/>
      <c r="B10" s="399"/>
      <c r="C10" s="399"/>
      <c r="D10" s="399"/>
      <c r="E10" s="416"/>
      <c r="F10" s="416"/>
      <c r="G10" s="425" t="s">
        <v>203</v>
      </c>
      <c r="H10" s="409" t="s">
        <v>162</v>
      </c>
      <c r="I10" s="409" t="s">
        <v>10</v>
      </c>
      <c r="J10" s="411" t="s">
        <v>164</v>
      </c>
      <c r="K10" s="412"/>
      <c r="L10" s="412"/>
      <c r="M10" s="412"/>
      <c r="N10" s="412"/>
      <c r="O10" s="412"/>
      <c r="P10" s="406" t="s">
        <v>177</v>
      </c>
      <c r="Q10" s="406" t="s">
        <v>178</v>
      </c>
      <c r="R10" s="409" t="s">
        <v>163</v>
      </c>
      <c r="S10" s="409" t="s">
        <v>162</v>
      </c>
      <c r="T10" s="409" t="s">
        <v>10</v>
      </c>
      <c r="U10" s="426" t="s">
        <v>164</v>
      </c>
      <c r="V10" s="427"/>
      <c r="W10" s="428"/>
      <c r="X10" s="248"/>
    </row>
    <row r="11" spans="1:24" s="249" customFormat="1" ht="26.25" customHeight="1" thickBot="1">
      <c r="A11" s="399"/>
      <c r="B11" s="399"/>
      <c r="C11" s="399"/>
      <c r="D11" s="399"/>
      <c r="E11" s="404" t="s">
        <v>161</v>
      </c>
      <c r="F11" s="404" t="s">
        <v>161</v>
      </c>
      <c r="G11" s="409"/>
      <c r="H11" s="409"/>
      <c r="I11" s="409"/>
      <c r="J11" s="413" t="s">
        <v>165</v>
      </c>
      <c r="K11" s="408"/>
      <c r="L11" s="408"/>
      <c r="M11" s="250" t="s">
        <v>168</v>
      </c>
      <c r="N11" s="250" t="s">
        <v>166</v>
      </c>
      <c r="O11" s="251" t="s">
        <v>167</v>
      </c>
      <c r="P11" s="407"/>
      <c r="Q11" s="407"/>
      <c r="R11" s="409"/>
      <c r="S11" s="409"/>
      <c r="T11" s="409"/>
      <c r="U11" s="252" t="s">
        <v>168</v>
      </c>
      <c r="V11" s="252" t="s">
        <v>166</v>
      </c>
      <c r="W11" s="253" t="s">
        <v>167</v>
      </c>
      <c r="X11" s="248"/>
    </row>
    <row r="12" spans="1:24" s="249" customFormat="1" ht="28.5" customHeight="1" thickBot="1">
      <c r="A12" s="399"/>
      <c r="B12" s="399"/>
      <c r="C12" s="399"/>
      <c r="D12" s="399"/>
      <c r="E12" s="405"/>
      <c r="F12" s="405"/>
      <c r="G12" s="410"/>
      <c r="H12" s="410"/>
      <c r="I12" s="410"/>
      <c r="J12" s="254" t="s">
        <v>174</v>
      </c>
      <c r="K12" s="254" t="s">
        <v>175</v>
      </c>
      <c r="L12" s="254" t="s">
        <v>176</v>
      </c>
      <c r="M12" s="255" t="s">
        <v>169</v>
      </c>
      <c r="N12" s="256">
        <v>0.1</v>
      </c>
      <c r="O12" s="257">
        <v>0.125</v>
      </c>
      <c r="P12" s="408"/>
      <c r="Q12" s="408"/>
      <c r="R12" s="410"/>
      <c r="S12" s="410"/>
      <c r="T12" s="410"/>
      <c r="U12" s="258" t="s">
        <v>169</v>
      </c>
      <c r="V12" s="259">
        <v>0.1</v>
      </c>
      <c r="W12" s="260">
        <v>0.125</v>
      </c>
      <c r="X12" s="248"/>
    </row>
    <row r="13" spans="1:24" s="229" customFormat="1" ht="12.75" customHeight="1">
      <c r="A13" s="435" t="s">
        <v>152</v>
      </c>
      <c r="B13" s="435" t="s">
        <v>156</v>
      </c>
      <c r="C13" s="443" t="s">
        <v>153</v>
      </c>
      <c r="D13" s="302">
        <v>13</v>
      </c>
      <c r="E13" s="303">
        <v>6957.41</v>
      </c>
      <c r="F13" s="303">
        <f>ROUND(E13*$E$6,2)</f>
        <v>7374.85</v>
      </c>
      <c r="G13" s="303">
        <f>ROUND(F13*113%,2)</f>
        <v>8333.58</v>
      </c>
      <c r="H13" s="303">
        <v>59.87</v>
      </c>
      <c r="I13" s="303">
        <f>F13+G13+H13</f>
        <v>15768.300000000001</v>
      </c>
      <c r="J13" s="303">
        <f>F13*1%</f>
        <v>73.748500000000007</v>
      </c>
      <c r="K13" s="303">
        <f>F13*2%</f>
        <v>147.49700000000001</v>
      </c>
      <c r="L13" s="303">
        <f>F13*3%</f>
        <v>221.24549999999999</v>
      </c>
      <c r="M13" s="303">
        <f>F13*7.5%</f>
        <v>553.11374999999998</v>
      </c>
      <c r="N13" s="303">
        <f>F13*10%</f>
        <v>737.48500000000013</v>
      </c>
      <c r="O13" s="303">
        <f>F13*12.5%</f>
        <v>921.85625000000005</v>
      </c>
      <c r="P13" s="303">
        <f>F13*35%</f>
        <v>2581.1974999999998</v>
      </c>
      <c r="Q13" s="303">
        <f>F13*35%</f>
        <v>2581.1974999999998</v>
      </c>
      <c r="R13" s="303">
        <f>F13*113%</f>
        <v>8333.5805</v>
      </c>
      <c r="S13" s="303">
        <v>59.87</v>
      </c>
      <c r="T13" s="303">
        <f>F13+R13+S13</f>
        <v>15768.300500000001</v>
      </c>
      <c r="U13" s="303">
        <f>F13*7.5%</f>
        <v>553.11374999999998</v>
      </c>
      <c r="V13" s="303">
        <f>F13*10%</f>
        <v>737.48500000000013</v>
      </c>
      <c r="W13" s="303">
        <f>F13*12.5%</f>
        <v>921.85625000000005</v>
      </c>
      <c r="X13" s="244"/>
    </row>
    <row r="14" spans="1:24" s="229" customFormat="1" ht="12.75" customHeight="1">
      <c r="A14" s="436"/>
      <c r="B14" s="436"/>
      <c r="C14" s="444"/>
      <c r="D14" s="304">
        <v>12</v>
      </c>
      <c r="E14" s="305">
        <v>6754.77</v>
      </c>
      <c r="F14" s="303">
        <f t="shared" ref="F14:F51" si="0">ROUND(E14*$E$6,2)</f>
        <v>7160.06</v>
      </c>
      <c r="G14" s="303">
        <f t="shared" ref="G14:G51" si="1">ROUND(F14*113%,2)</f>
        <v>8090.87</v>
      </c>
      <c r="H14" s="303">
        <v>59.87</v>
      </c>
      <c r="I14" s="303">
        <f t="shared" ref="I14:I51" si="2">F14+G14+H14</f>
        <v>15310.800000000001</v>
      </c>
      <c r="J14" s="303">
        <f t="shared" ref="J14:J51" si="3">F14*1%</f>
        <v>71.6006</v>
      </c>
      <c r="K14" s="303">
        <f t="shared" ref="K14:K51" si="4">F14*2%</f>
        <v>143.2012</v>
      </c>
      <c r="L14" s="303">
        <f t="shared" ref="L14:L51" si="5">F14*3%</f>
        <v>214.80180000000001</v>
      </c>
      <c r="M14" s="303">
        <f t="shared" ref="M14:M51" si="6">F14*7.5%</f>
        <v>537.00450000000001</v>
      </c>
      <c r="N14" s="303">
        <f t="shared" ref="N14:N51" si="7">F14*10%</f>
        <v>716.00600000000009</v>
      </c>
      <c r="O14" s="303">
        <f t="shared" ref="O14:O51" si="8">F14*12.5%</f>
        <v>895.00750000000005</v>
      </c>
      <c r="P14" s="303">
        <f t="shared" ref="P14:P25" si="9">F14*35%</f>
        <v>2506.0210000000002</v>
      </c>
      <c r="Q14" s="303">
        <f t="shared" ref="Q14:Q38" si="10">F14*35%</f>
        <v>2506.0210000000002</v>
      </c>
      <c r="R14" s="303">
        <f t="shared" ref="R14:R51" si="11">F14*113%</f>
        <v>8090.8678</v>
      </c>
      <c r="S14" s="303">
        <v>59.87</v>
      </c>
      <c r="T14" s="303">
        <f t="shared" ref="T14:T51" si="12">F14+R14+S14</f>
        <v>15310.797800000002</v>
      </c>
      <c r="U14" s="303">
        <f t="shared" ref="U14:U51" si="13">F14*7.5%</f>
        <v>537.00450000000001</v>
      </c>
      <c r="V14" s="303">
        <f t="shared" ref="V14:V51" si="14">F14*10%</f>
        <v>716.00600000000009</v>
      </c>
      <c r="W14" s="303">
        <f t="shared" ref="W14:W51" si="15">F14*12.5%</f>
        <v>895.00750000000005</v>
      </c>
      <c r="X14" s="244"/>
    </row>
    <row r="15" spans="1:24" s="229" customFormat="1" ht="12.75" customHeight="1">
      <c r="A15" s="436"/>
      <c r="B15" s="436"/>
      <c r="C15" s="445"/>
      <c r="D15" s="306">
        <v>11</v>
      </c>
      <c r="E15" s="307">
        <v>6558.03</v>
      </c>
      <c r="F15" s="303">
        <f t="shared" si="0"/>
        <v>6951.51</v>
      </c>
      <c r="G15" s="303">
        <f t="shared" si="1"/>
        <v>7855.21</v>
      </c>
      <c r="H15" s="303">
        <v>59.87</v>
      </c>
      <c r="I15" s="303">
        <f t="shared" si="2"/>
        <v>14866.590000000002</v>
      </c>
      <c r="J15" s="303">
        <f t="shared" si="3"/>
        <v>69.515100000000004</v>
      </c>
      <c r="K15" s="303">
        <f t="shared" si="4"/>
        <v>139.03020000000001</v>
      </c>
      <c r="L15" s="303">
        <f t="shared" si="5"/>
        <v>208.5453</v>
      </c>
      <c r="M15" s="303">
        <f t="shared" si="6"/>
        <v>521.36324999999999</v>
      </c>
      <c r="N15" s="303">
        <f t="shared" si="7"/>
        <v>695.15100000000007</v>
      </c>
      <c r="O15" s="303">
        <f t="shared" si="8"/>
        <v>868.93875000000003</v>
      </c>
      <c r="P15" s="303">
        <f t="shared" si="9"/>
        <v>2433.0284999999999</v>
      </c>
      <c r="Q15" s="303">
        <f t="shared" si="10"/>
        <v>2433.0284999999999</v>
      </c>
      <c r="R15" s="303">
        <f t="shared" si="11"/>
        <v>7855.2062999999998</v>
      </c>
      <c r="S15" s="303">
        <v>59.87</v>
      </c>
      <c r="T15" s="303">
        <f t="shared" si="12"/>
        <v>14866.586300000001</v>
      </c>
      <c r="U15" s="303">
        <f t="shared" si="13"/>
        <v>521.36324999999999</v>
      </c>
      <c r="V15" s="303">
        <f t="shared" si="14"/>
        <v>695.15100000000007</v>
      </c>
      <c r="W15" s="303">
        <f t="shared" si="15"/>
        <v>868.93875000000003</v>
      </c>
      <c r="X15" s="244"/>
    </row>
    <row r="16" spans="1:24" s="229" customFormat="1" ht="12.75" customHeight="1">
      <c r="A16" s="436"/>
      <c r="B16" s="436"/>
      <c r="C16" s="446" t="s">
        <v>154</v>
      </c>
      <c r="D16" s="308">
        <v>10</v>
      </c>
      <c r="E16" s="303">
        <v>6367.02</v>
      </c>
      <c r="F16" s="303">
        <f t="shared" si="0"/>
        <v>6749.04</v>
      </c>
      <c r="G16" s="303">
        <f t="shared" si="1"/>
        <v>7626.42</v>
      </c>
      <c r="H16" s="303">
        <v>59.87</v>
      </c>
      <c r="I16" s="303">
        <f t="shared" si="2"/>
        <v>14435.33</v>
      </c>
      <c r="J16" s="303">
        <f t="shared" si="3"/>
        <v>67.490399999999994</v>
      </c>
      <c r="K16" s="303">
        <f t="shared" si="4"/>
        <v>134.98079999999999</v>
      </c>
      <c r="L16" s="303">
        <f t="shared" si="5"/>
        <v>202.47119999999998</v>
      </c>
      <c r="M16" s="303">
        <f t="shared" si="6"/>
        <v>506.178</v>
      </c>
      <c r="N16" s="303">
        <f t="shared" si="7"/>
        <v>674.904</v>
      </c>
      <c r="O16" s="303">
        <f t="shared" si="8"/>
        <v>843.63</v>
      </c>
      <c r="P16" s="303">
        <f t="shared" si="9"/>
        <v>2362.1639999999998</v>
      </c>
      <c r="Q16" s="303">
        <f t="shared" si="10"/>
        <v>2362.1639999999998</v>
      </c>
      <c r="R16" s="303">
        <f t="shared" si="11"/>
        <v>7626.4151999999995</v>
      </c>
      <c r="S16" s="303">
        <v>59.87</v>
      </c>
      <c r="T16" s="303">
        <f t="shared" si="12"/>
        <v>14435.325200000001</v>
      </c>
      <c r="U16" s="303">
        <f t="shared" si="13"/>
        <v>506.178</v>
      </c>
      <c r="V16" s="303">
        <f t="shared" si="14"/>
        <v>674.904</v>
      </c>
      <c r="W16" s="303">
        <f t="shared" si="15"/>
        <v>843.63</v>
      </c>
      <c r="X16" s="244"/>
    </row>
    <row r="17" spans="1:24" s="229" customFormat="1" ht="12.75" customHeight="1">
      <c r="A17" s="436"/>
      <c r="B17" s="436"/>
      <c r="C17" s="444"/>
      <c r="D17" s="304">
        <v>9</v>
      </c>
      <c r="E17" s="305">
        <v>6181.57</v>
      </c>
      <c r="F17" s="303">
        <f t="shared" si="0"/>
        <v>6552.46</v>
      </c>
      <c r="G17" s="303">
        <f t="shared" si="1"/>
        <v>7404.28</v>
      </c>
      <c r="H17" s="303">
        <v>59.87</v>
      </c>
      <c r="I17" s="303">
        <f t="shared" si="2"/>
        <v>14016.61</v>
      </c>
      <c r="J17" s="303">
        <f t="shared" si="3"/>
        <v>65.524600000000007</v>
      </c>
      <c r="K17" s="303">
        <f t="shared" si="4"/>
        <v>131.04920000000001</v>
      </c>
      <c r="L17" s="303">
        <f t="shared" si="5"/>
        <v>196.57380000000001</v>
      </c>
      <c r="M17" s="303">
        <f t="shared" si="6"/>
        <v>491.43449999999996</v>
      </c>
      <c r="N17" s="303">
        <f t="shared" si="7"/>
        <v>655.24600000000009</v>
      </c>
      <c r="O17" s="303">
        <f t="shared" si="8"/>
        <v>819.0575</v>
      </c>
      <c r="P17" s="303">
        <f t="shared" si="9"/>
        <v>2293.3609999999999</v>
      </c>
      <c r="Q17" s="303">
        <f t="shared" si="10"/>
        <v>2293.3609999999999</v>
      </c>
      <c r="R17" s="303">
        <f t="shared" si="11"/>
        <v>7404.2797999999993</v>
      </c>
      <c r="S17" s="303">
        <v>59.87</v>
      </c>
      <c r="T17" s="303">
        <f t="shared" si="12"/>
        <v>14016.6098</v>
      </c>
      <c r="U17" s="303">
        <f t="shared" si="13"/>
        <v>491.43449999999996</v>
      </c>
      <c r="V17" s="303">
        <f t="shared" si="14"/>
        <v>655.24600000000009</v>
      </c>
      <c r="W17" s="303">
        <f t="shared" si="15"/>
        <v>819.0575</v>
      </c>
      <c r="X17" s="244"/>
    </row>
    <row r="18" spans="1:24" s="229" customFormat="1" ht="12.75" customHeight="1">
      <c r="A18" s="436"/>
      <c r="B18" s="436"/>
      <c r="C18" s="444"/>
      <c r="D18" s="304">
        <v>8</v>
      </c>
      <c r="E18" s="305">
        <v>5848.22</v>
      </c>
      <c r="F18" s="303">
        <f t="shared" si="0"/>
        <v>6199.11</v>
      </c>
      <c r="G18" s="303">
        <f t="shared" si="1"/>
        <v>7004.99</v>
      </c>
      <c r="H18" s="303">
        <v>59.87</v>
      </c>
      <c r="I18" s="303">
        <f t="shared" si="2"/>
        <v>13263.97</v>
      </c>
      <c r="J18" s="303">
        <f t="shared" si="3"/>
        <v>61.991099999999996</v>
      </c>
      <c r="K18" s="303">
        <f t="shared" si="4"/>
        <v>123.98219999999999</v>
      </c>
      <c r="L18" s="303">
        <f t="shared" si="5"/>
        <v>185.97329999999999</v>
      </c>
      <c r="M18" s="303">
        <f t="shared" si="6"/>
        <v>464.93324999999993</v>
      </c>
      <c r="N18" s="303">
        <f t="shared" si="7"/>
        <v>619.91100000000006</v>
      </c>
      <c r="O18" s="303">
        <f t="shared" si="8"/>
        <v>774.88874999999996</v>
      </c>
      <c r="P18" s="303">
        <f t="shared" si="9"/>
        <v>2169.6884999999997</v>
      </c>
      <c r="Q18" s="303">
        <f t="shared" si="10"/>
        <v>2169.6884999999997</v>
      </c>
      <c r="R18" s="303">
        <f t="shared" si="11"/>
        <v>7004.9942999999994</v>
      </c>
      <c r="S18" s="303">
        <v>59.87</v>
      </c>
      <c r="T18" s="303">
        <f t="shared" si="12"/>
        <v>13263.9743</v>
      </c>
      <c r="U18" s="303">
        <f t="shared" si="13"/>
        <v>464.93324999999993</v>
      </c>
      <c r="V18" s="303">
        <f t="shared" si="14"/>
        <v>619.91100000000006</v>
      </c>
      <c r="W18" s="303">
        <f t="shared" si="15"/>
        <v>774.88874999999996</v>
      </c>
      <c r="X18" s="244"/>
    </row>
    <row r="19" spans="1:24" s="229" customFormat="1" ht="12.75" customHeight="1">
      <c r="A19" s="436"/>
      <c r="B19" s="436"/>
      <c r="C19" s="444"/>
      <c r="D19" s="304">
        <v>7</v>
      </c>
      <c r="E19" s="305">
        <v>5677.88</v>
      </c>
      <c r="F19" s="303">
        <f t="shared" si="0"/>
        <v>6018.55</v>
      </c>
      <c r="G19" s="303">
        <f t="shared" si="1"/>
        <v>6800.96</v>
      </c>
      <c r="H19" s="303">
        <v>59.87</v>
      </c>
      <c r="I19" s="303">
        <f t="shared" si="2"/>
        <v>12879.380000000001</v>
      </c>
      <c r="J19" s="303">
        <f t="shared" si="3"/>
        <v>60.185500000000005</v>
      </c>
      <c r="K19" s="303">
        <f t="shared" si="4"/>
        <v>120.37100000000001</v>
      </c>
      <c r="L19" s="303">
        <f t="shared" si="5"/>
        <v>180.5565</v>
      </c>
      <c r="M19" s="303">
        <f t="shared" si="6"/>
        <v>451.39125000000001</v>
      </c>
      <c r="N19" s="303">
        <f t="shared" si="7"/>
        <v>601.85500000000002</v>
      </c>
      <c r="O19" s="303">
        <f t="shared" si="8"/>
        <v>752.31875000000002</v>
      </c>
      <c r="P19" s="303">
        <f t="shared" si="9"/>
        <v>2106.4924999999998</v>
      </c>
      <c r="Q19" s="303">
        <f t="shared" si="10"/>
        <v>2106.4924999999998</v>
      </c>
      <c r="R19" s="303">
        <f t="shared" si="11"/>
        <v>6800.9614999999994</v>
      </c>
      <c r="S19" s="303">
        <v>59.87</v>
      </c>
      <c r="T19" s="303">
        <f t="shared" si="12"/>
        <v>12879.381500000001</v>
      </c>
      <c r="U19" s="303">
        <f t="shared" si="13"/>
        <v>451.39125000000001</v>
      </c>
      <c r="V19" s="303">
        <f t="shared" si="14"/>
        <v>601.85500000000002</v>
      </c>
      <c r="W19" s="303">
        <f t="shared" si="15"/>
        <v>752.31875000000002</v>
      </c>
      <c r="X19" s="244"/>
    </row>
    <row r="20" spans="1:24" s="229" customFormat="1" ht="12.75" customHeight="1">
      <c r="A20" s="436"/>
      <c r="B20" s="436"/>
      <c r="C20" s="447"/>
      <c r="D20" s="306">
        <v>6</v>
      </c>
      <c r="E20" s="307">
        <v>5512.51</v>
      </c>
      <c r="F20" s="303">
        <f t="shared" si="0"/>
        <v>5843.26</v>
      </c>
      <c r="G20" s="303">
        <f t="shared" si="1"/>
        <v>6602.88</v>
      </c>
      <c r="H20" s="303">
        <v>59.87</v>
      </c>
      <c r="I20" s="303">
        <f t="shared" si="2"/>
        <v>12506.01</v>
      </c>
      <c r="J20" s="303">
        <f t="shared" si="3"/>
        <v>58.432600000000001</v>
      </c>
      <c r="K20" s="303">
        <f t="shared" si="4"/>
        <v>116.8652</v>
      </c>
      <c r="L20" s="303">
        <f t="shared" si="5"/>
        <v>175.2978</v>
      </c>
      <c r="M20" s="303">
        <f t="shared" si="6"/>
        <v>438.24450000000002</v>
      </c>
      <c r="N20" s="303">
        <f t="shared" si="7"/>
        <v>584.32600000000002</v>
      </c>
      <c r="O20" s="303">
        <f t="shared" si="8"/>
        <v>730.40750000000003</v>
      </c>
      <c r="P20" s="303">
        <f t="shared" si="9"/>
        <v>2045.1409999999998</v>
      </c>
      <c r="Q20" s="303">
        <f t="shared" si="10"/>
        <v>2045.1409999999998</v>
      </c>
      <c r="R20" s="303">
        <f t="shared" si="11"/>
        <v>6602.8837999999996</v>
      </c>
      <c r="S20" s="303">
        <v>59.87</v>
      </c>
      <c r="T20" s="303">
        <f t="shared" si="12"/>
        <v>12506.013800000001</v>
      </c>
      <c r="U20" s="303">
        <f t="shared" si="13"/>
        <v>438.24450000000002</v>
      </c>
      <c r="V20" s="303">
        <f t="shared" si="14"/>
        <v>584.32600000000002</v>
      </c>
      <c r="W20" s="303">
        <f t="shared" si="15"/>
        <v>730.40750000000003</v>
      </c>
      <c r="X20" s="244"/>
    </row>
    <row r="21" spans="1:24" s="229" customFormat="1" ht="12.75" customHeight="1">
      <c r="A21" s="436"/>
      <c r="B21" s="436"/>
      <c r="C21" s="448" t="s">
        <v>155</v>
      </c>
      <c r="D21" s="308">
        <v>5</v>
      </c>
      <c r="E21" s="303">
        <v>5351.95</v>
      </c>
      <c r="F21" s="303">
        <f t="shared" si="0"/>
        <v>5673.07</v>
      </c>
      <c r="G21" s="303">
        <f t="shared" si="1"/>
        <v>6410.57</v>
      </c>
      <c r="H21" s="303">
        <v>59.87</v>
      </c>
      <c r="I21" s="303">
        <f t="shared" si="2"/>
        <v>12143.51</v>
      </c>
      <c r="J21" s="303">
        <f t="shared" si="3"/>
        <v>56.730699999999999</v>
      </c>
      <c r="K21" s="303">
        <f t="shared" si="4"/>
        <v>113.4614</v>
      </c>
      <c r="L21" s="303">
        <f t="shared" si="5"/>
        <v>170.19209999999998</v>
      </c>
      <c r="M21" s="303">
        <f t="shared" si="6"/>
        <v>425.48024999999996</v>
      </c>
      <c r="N21" s="303">
        <f t="shared" si="7"/>
        <v>567.30700000000002</v>
      </c>
      <c r="O21" s="303">
        <f t="shared" si="8"/>
        <v>709.13374999999996</v>
      </c>
      <c r="P21" s="303">
        <f t="shared" si="9"/>
        <v>1985.5744999999997</v>
      </c>
      <c r="Q21" s="303">
        <f t="shared" si="10"/>
        <v>1985.5744999999997</v>
      </c>
      <c r="R21" s="303">
        <f t="shared" si="11"/>
        <v>6410.5690999999988</v>
      </c>
      <c r="S21" s="303">
        <v>59.87</v>
      </c>
      <c r="T21" s="303">
        <f t="shared" si="12"/>
        <v>12143.509099999999</v>
      </c>
      <c r="U21" s="303">
        <f t="shared" si="13"/>
        <v>425.48024999999996</v>
      </c>
      <c r="V21" s="303">
        <f t="shared" si="14"/>
        <v>567.30700000000002</v>
      </c>
      <c r="W21" s="303">
        <f t="shared" si="15"/>
        <v>709.13374999999996</v>
      </c>
      <c r="X21" s="244"/>
    </row>
    <row r="22" spans="1:24" s="229" customFormat="1" ht="12.75" customHeight="1">
      <c r="A22" s="436"/>
      <c r="B22" s="436"/>
      <c r="C22" s="444"/>
      <c r="D22" s="304">
        <v>4</v>
      </c>
      <c r="E22" s="305">
        <v>5196.07</v>
      </c>
      <c r="F22" s="303">
        <f t="shared" si="0"/>
        <v>5507.83</v>
      </c>
      <c r="G22" s="303">
        <f t="shared" si="1"/>
        <v>6223.85</v>
      </c>
      <c r="H22" s="303">
        <v>59.87</v>
      </c>
      <c r="I22" s="303">
        <f t="shared" si="2"/>
        <v>11791.550000000001</v>
      </c>
      <c r="J22" s="303">
        <f t="shared" si="3"/>
        <v>55.078299999999999</v>
      </c>
      <c r="K22" s="303">
        <f t="shared" si="4"/>
        <v>110.1566</v>
      </c>
      <c r="L22" s="303">
        <f t="shared" si="5"/>
        <v>165.23489999999998</v>
      </c>
      <c r="M22" s="303">
        <f t="shared" si="6"/>
        <v>413.08724999999998</v>
      </c>
      <c r="N22" s="303">
        <f t="shared" si="7"/>
        <v>550.78300000000002</v>
      </c>
      <c r="O22" s="303">
        <f t="shared" si="8"/>
        <v>688.47874999999999</v>
      </c>
      <c r="P22" s="303">
        <f t="shared" si="9"/>
        <v>1927.7404999999999</v>
      </c>
      <c r="Q22" s="303">
        <f t="shared" si="10"/>
        <v>1927.7404999999999</v>
      </c>
      <c r="R22" s="303">
        <f t="shared" si="11"/>
        <v>6223.8478999999998</v>
      </c>
      <c r="S22" s="303">
        <v>59.87</v>
      </c>
      <c r="T22" s="303">
        <f t="shared" si="12"/>
        <v>11791.5479</v>
      </c>
      <c r="U22" s="303">
        <f t="shared" si="13"/>
        <v>413.08724999999998</v>
      </c>
      <c r="V22" s="303">
        <f t="shared" si="14"/>
        <v>550.78300000000002</v>
      </c>
      <c r="W22" s="303">
        <f t="shared" si="15"/>
        <v>688.47874999999999</v>
      </c>
      <c r="X22" s="244"/>
    </row>
    <row r="23" spans="1:24" s="229" customFormat="1" ht="12.75" customHeight="1">
      <c r="A23" s="436"/>
      <c r="B23" s="436"/>
      <c r="C23" s="444"/>
      <c r="D23" s="304">
        <v>3</v>
      </c>
      <c r="E23" s="305">
        <v>4915.8599999999997</v>
      </c>
      <c r="F23" s="303">
        <f t="shared" si="0"/>
        <v>5210.8100000000004</v>
      </c>
      <c r="G23" s="303">
        <f t="shared" si="1"/>
        <v>5888.22</v>
      </c>
      <c r="H23" s="303">
        <v>59.87</v>
      </c>
      <c r="I23" s="303">
        <f t="shared" si="2"/>
        <v>11158.900000000001</v>
      </c>
      <c r="J23" s="303">
        <f t="shared" si="3"/>
        <v>52.108100000000007</v>
      </c>
      <c r="K23" s="303">
        <f t="shared" si="4"/>
        <v>104.21620000000001</v>
      </c>
      <c r="L23" s="303">
        <f t="shared" si="5"/>
        <v>156.32429999999999</v>
      </c>
      <c r="M23" s="303">
        <f t="shared" si="6"/>
        <v>390.81075000000004</v>
      </c>
      <c r="N23" s="303">
        <f t="shared" si="7"/>
        <v>521.08100000000002</v>
      </c>
      <c r="O23" s="303">
        <f t="shared" si="8"/>
        <v>651.35125000000005</v>
      </c>
      <c r="P23" s="303">
        <f t="shared" si="9"/>
        <v>1823.7835</v>
      </c>
      <c r="Q23" s="303">
        <f t="shared" si="10"/>
        <v>1823.7835</v>
      </c>
      <c r="R23" s="303">
        <f t="shared" si="11"/>
        <v>5888.2152999999998</v>
      </c>
      <c r="S23" s="303">
        <v>59.87</v>
      </c>
      <c r="T23" s="303">
        <f t="shared" si="12"/>
        <v>11158.895300000002</v>
      </c>
      <c r="U23" s="303">
        <f t="shared" si="13"/>
        <v>390.81075000000004</v>
      </c>
      <c r="V23" s="303">
        <f t="shared" si="14"/>
        <v>521.08100000000002</v>
      </c>
      <c r="W23" s="303">
        <f t="shared" si="15"/>
        <v>651.35125000000005</v>
      </c>
      <c r="X23" s="244"/>
    </row>
    <row r="24" spans="1:24" s="229" customFormat="1" ht="12.75" customHeight="1">
      <c r="A24" s="436"/>
      <c r="B24" s="436"/>
      <c r="C24" s="444"/>
      <c r="D24" s="309">
        <v>2</v>
      </c>
      <c r="E24" s="305">
        <v>4772.68</v>
      </c>
      <c r="F24" s="303">
        <f t="shared" si="0"/>
        <v>5059.04</v>
      </c>
      <c r="G24" s="303">
        <f t="shared" si="1"/>
        <v>5716.72</v>
      </c>
      <c r="H24" s="303">
        <v>59.87</v>
      </c>
      <c r="I24" s="303">
        <f t="shared" si="2"/>
        <v>10835.630000000001</v>
      </c>
      <c r="J24" s="303">
        <f t="shared" si="3"/>
        <v>50.590400000000002</v>
      </c>
      <c r="K24" s="303">
        <f t="shared" si="4"/>
        <v>101.1808</v>
      </c>
      <c r="L24" s="303">
        <f t="shared" si="5"/>
        <v>151.77119999999999</v>
      </c>
      <c r="M24" s="303">
        <f t="shared" si="6"/>
        <v>379.428</v>
      </c>
      <c r="N24" s="303">
        <f t="shared" si="7"/>
        <v>505.904</v>
      </c>
      <c r="O24" s="303">
        <f t="shared" si="8"/>
        <v>632.38</v>
      </c>
      <c r="P24" s="303">
        <f t="shared" si="9"/>
        <v>1770.664</v>
      </c>
      <c r="Q24" s="303">
        <f t="shared" si="10"/>
        <v>1770.664</v>
      </c>
      <c r="R24" s="303">
        <f t="shared" si="11"/>
        <v>5716.7151999999996</v>
      </c>
      <c r="S24" s="303">
        <v>59.87</v>
      </c>
      <c r="T24" s="303">
        <f t="shared" si="12"/>
        <v>10835.6252</v>
      </c>
      <c r="U24" s="303">
        <f t="shared" si="13"/>
        <v>379.428</v>
      </c>
      <c r="V24" s="303">
        <f t="shared" si="14"/>
        <v>505.904</v>
      </c>
      <c r="W24" s="303">
        <f t="shared" si="15"/>
        <v>632.38</v>
      </c>
      <c r="X24" s="244"/>
    </row>
    <row r="25" spans="1:24" s="229" customFormat="1" ht="12.75" customHeight="1">
      <c r="A25" s="436"/>
      <c r="B25" s="436"/>
      <c r="C25" s="445"/>
      <c r="D25" s="310">
        <v>1</v>
      </c>
      <c r="E25" s="311">
        <v>4633.67</v>
      </c>
      <c r="F25" s="303">
        <f t="shared" si="0"/>
        <v>4911.6899999999996</v>
      </c>
      <c r="G25" s="303">
        <f t="shared" si="1"/>
        <v>5550.21</v>
      </c>
      <c r="H25" s="303">
        <v>59.87</v>
      </c>
      <c r="I25" s="303">
        <f t="shared" si="2"/>
        <v>10521.77</v>
      </c>
      <c r="J25" s="303">
        <f t="shared" si="3"/>
        <v>49.116899999999994</v>
      </c>
      <c r="K25" s="303">
        <f t="shared" si="4"/>
        <v>98.233799999999988</v>
      </c>
      <c r="L25" s="303">
        <f t="shared" si="5"/>
        <v>147.35069999999999</v>
      </c>
      <c r="M25" s="303">
        <f t="shared" si="6"/>
        <v>368.37674999999996</v>
      </c>
      <c r="N25" s="303">
        <f t="shared" si="7"/>
        <v>491.16899999999998</v>
      </c>
      <c r="O25" s="303">
        <f t="shared" si="8"/>
        <v>613.96124999999995</v>
      </c>
      <c r="P25" s="303">
        <f t="shared" si="9"/>
        <v>1719.0914999999998</v>
      </c>
      <c r="Q25" s="303">
        <f t="shared" si="10"/>
        <v>1719.0914999999998</v>
      </c>
      <c r="R25" s="303">
        <f t="shared" si="11"/>
        <v>5550.2096999999994</v>
      </c>
      <c r="S25" s="303">
        <v>59.87</v>
      </c>
      <c r="T25" s="303">
        <f t="shared" si="12"/>
        <v>10521.769699999999</v>
      </c>
      <c r="U25" s="303">
        <f t="shared" si="13"/>
        <v>368.37674999999996</v>
      </c>
      <c r="V25" s="303">
        <f t="shared" si="14"/>
        <v>491.16899999999998</v>
      </c>
      <c r="W25" s="303">
        <f t="shared" si="15"/>
        <v>613.96124999999995</v>
      </c>
      <c r="X25" s="244"/>
    </row>
    <row r="26" spans="1:24" s="229" customFormat="1" ht="12.75" customHeight="1">
      <c r="A26" s="435" t="s">
        <v>170</v>
      </c>
      <c r="B26" s="435" t="s">
        <v>171</v>
      </c>
      <c r="C26" s="443" t="s">
        <v>153</v>
      </c>
      <c r="D26" s="312">
        <v>13</v>
      </c>
      <c r="E26" s="313">
        <v>4240.47</v>
      </c>
      <c r="F26" s="303">
        <f t="shared" si="0"/>
        <v>4494.8999999999996</v>
      </c>
      <c r="G26" s="303">
        <f t="shared" si="1"/>
        <v>5079.24</v>
      </c>
      <c r="H26" s="303">
        <v>59.87</v>
      </c>
      <c r="I26" s="303">
        <f t="shared" si="2"/>
        <v>9634.01</v>
      </c>
      <c r="J26" s="303">
        <f t="shared" si="3"/>
        <v>44.948999999999998</v>
      </c>
      <c r="K26" s="303">
        <f t="shared" si="4"/>
        <v>89.897999999999996</v>
      </c>
      <c r="L26" s="303">
        <f t="shared" si="5"/>
        <v>134.84699999999998</v>
      </c>
      <c r="M26" s="303">
        <f t="shared" si="6"/>
        <v>337.11749999999995</v>
      </c>
      <c r="N26" s="303">
        <f t="shared" si="7"/>
        <v>449.49</v>
      </c>
      <c r="O26" s="303">
        <f t="shared" si="8"/>
        <v>561.86249999999995</v>
      </c>
      <c r="P26" s="303"/>
      <c r="Q26" s="303">
        <f t="shared" si="10"/>
        <v>1573.2149999999997</v>
      </c>
      <c r="R26" s="303">
        <f t="shared" si="11"/>
        <v>5079.2369999999992</v>
      </c>
      <c r="S26" s="303">
        <v>59.87</v>
      </c>
      <c r="T26" s="303">
        <f t="shared" si="12"/>
        <v>9634.0069999999996</v>
      </c>
      <c r="U26" s="303">
        <f t="shared" si="13"/>
        <v>337.11749999999995</v>
      </c>
      <c r="V26" s="303">
        <f t="shared" si="14"/>
        <v>449.49</v>
      </c>
      <c r="W26" s="303">
        <f t="shared" si="15"/>
        <v>561.86249999999995</v>
      </c>
      <c r="X26" s="244"/>
    </row>
    <row r="27" spans="1:24" s="229" customFormat="1" ht="12.75" customHeight="1">
      <c r="A27" s="436"/>
      <c r="B27" s="436"/>
      <c r="C27" s="444"/>
      <c r="D27" s="312">
        <v>12</v>
      </c>
      <c r="E27" s="313">
        <v>4116.96</v>
      </c>
      <c r="F27" s="303">
        <f t="shared" si="0"/>
        <v>4363.9799999999996</v>
      </c>
      <c r="G27" s="303">
        <f t="shared" si="1"/>
        <v>4931.3</v>
      </c>
      <c r="H27" s="303">
        <v>59.87</v>
      </c>
      <c r="I27" s="303">
        <f t="shared" si="2"/>
        <v>9355.15</v>
      </c>
      <c r="J27" s="303">
        <f t="shared" si="3"/>
        <v>43.639799999999994</v>
      </c>
      <c r="K27" s="303">
        <f t="shared" si="4"/>
        <v>87.279599999999988</v>
      </c>
      <c r="L27" s="303">
        <f t="shared" si="5"/>
        <v>130.9194</v>
      </c>
      <c r="M27" s="303">
        <f t="shared" si="6"/>
        <v>327.29849999999993</v>
      </c>
      <c r="N27" s="303">
        <f t="shared" si="7"/>
        <v>436.39799999999997</v>
      </c>
      <c r="O27" s="303">
        <f t="shared" si="8"/>
        <v>545.49749999999995</v>
      </c>
      <c r="P27" s="303"/>
      <c r="Q27" s="303">
        <f t="shared" si="10"/>
        <v>1527.3929999999998</v>
      </c>
      <c r="R27" s="303">
        <f t="shared" si="11"/>
        <v>4931.2973999999995</v>
      </c>
      <c r="S27" s="303">
        <v>59.87</v>
      </c>
      <c r="T27" s="303">
        <f t="shared" si="12"/>
        <v>9355.1473999999998</v>
      </c>
      <c r="U27" s="303">
        <f t="shared" si="13"/>
        <v>327.29849999999993</v>
      </c>
      <c r="V27" s="303">
        <f t="shared" si="14"/>
        <v>436.39799999999997</v>
      </c>
      <c r="W27" s="303">
        <f t="shared" si="15"/>
        <v>545.49749999999995</v>
      </c>
      <c r="X27" s="244"/>
    </row>
    <row r="28" spans="1:24" s="229" customFormat="1" ht="12.75" customHeight="1">
      <c r="A28" s="436"/>
      <c r="B28" s="436"/>
      <c r="C28" s="445"/>
      <c r="D28" s="312">
        <v>11</v>
      </c>
      <c r="E28" s="313">
        <v>3997.05</v>
      </c>
      <c r="F28" s="303">
        <f t="shared" si="0"/>
        <v>4236.87</v>
      </c>
      <c r="G28" s="303">
        <f t="shared" si="1"/>
        <v>4787.66</v>
      </c>
      <c r="H28" s="303">
        <v>59.87</v>
      </c>
      <c r="I28" s="303">
        <f t="shared" si="2"/>
        <v>9084.4</v>
      </c>
      <c r="J28" s="303">
        <f t="shared" si="3"/>
        <v>42.368699999999997</v>
      </c>
      <c r="K28" s="303">
        <f t="shared" si="4"/>
        <v>84.737399999999994</v>
      </c>
      <c r="L28" s="303">
        <f t="shared" si="5"/>
        <v>127.1061</v>
      </c>
      <c r="M28" s="303">
        <f t="shared" si="6"/>
        <v>317.76524999999998</v>
      </c>
      <c r="N28" s="303">
        <f t="shared" si="7"/>
        <v>423.68700000000001</v>
      </c>
      <c r="O28" s="303">
        <f t="shared" si="8"/>
        <v>529.60874999999999</v>
      </c>
      <c r="P28" s="303"/>
      <c r="Q28" s="303">
        <f t="shared" si="10"/>
        <v>1482.9044999999999</v>
      </c>
      <c r="R28" s="303">
        <f t="shared" si="11"/>
        <v>4787.6630999999998</v>
      </c>
      <c r="S28" s="303">
        <v>59.87</v>
      </c>
      <c r="T28" s="303">
        <f t="shared" si="12"/>
        <v>9084.4031000000014</v>
      </c>
      <c r="U28" s="303">
        <f t="shared" si="13"/>
        <v>317.76524999999998</v>
      </c>
      <c r="V28" s="303">
        <f t="shared" si="14"/>
        <v>423.68700000000001</v>
      </c>
      <c r="W28" s="303">
        <f t="shared" si="15"/>
        <v>529.60874999999999</v>
      </c>
      <c r="X28" s="244"/>
    </row>
    <row r="29" spans="1:24" s="229" customFormat="1" ht="12.75" customHeight="1">
      <c r="A29" s="436"/>
      <c r="B29" s="436"/>
      <c r="C29" s="446" t="s">
        <v>154</v>
      </c>
      <c r="D29" s="312">
        <v>10</v>
      </c>
      <c r="E29" s="313">
        <v>3880.63</v>
      </c>
      <c r="F29" s="303">
        <f t="shared" si="0"/>
        <v>4113.47</v>
      </c>
      <c r="G29" s="303">
        <f t="shared" si="1"/>
        <v>4648.22</v>
      </c>
      <c r="H29" s="303">
        <v>59.87</v>
      </c>
      <c r="I29" s="303">
        <f t="shared" si="2"/>
        <v>8821.5600000000013</v>
      </c>
      <c r="J29" s="303">
        <f t="shared" si="3"/>
        <v>41.134700000000002</v>
      </c>
      <c r="K29" s="303">
        <f t="shared" si="4"/>
        <v>82.269400000000005</v>
      </c>
      <c r="L29" s="303">
        <f t="shared" si="5"/>
        <v>123.4041</v>
      </c>
      <c r="M29" s="303">
        <f t="shared" si="6"/>
        <v>308.51024999999998</v>
      </c>
      <c r="N29" s="303">
        <f t="shared" si="7"/>
        <v>411.34700000000004</v>
      </c>
      <c r="O29" s="303">
        <f t="shared" si="8"/>
        <v>514.18375000000003</v>
      </c>
      <c r="P29" s="303"/>
      <c r="Q29" s="303">
        <f t="shared" si="10"/>
        <v>1439.7145</v>
      </c>
      <c r="R29" s="303">
        <f t="shared" si="11"/>
        <v>4648.2210999999998</v>
      </c>
      <c r="S29" s="303">
        <v>59.87</v>
      </c>
      <c r="T29" s="303">
        <f t="shared" si="12"/>
        <v>8821.5611000000008</v>
      </c>
      <c r="U29" s="303">
        <f t="shared" si="13"/>
        <v>308.51024999999998</v>
      </c>
      <c r="V29" s="303">
        <f t="shared" si="14"/>
        <v>411.34700000000004</v>
      </c>
      <c r="W29" s="303">
        <f t="shared" si="15"/>
        <v>514.18375000000003</v>
      </c>
      <c r="X29" s="244"/>
    </row>
    <row r="30" spans="1:24" s="229" customFormat="1" ht="12.75" customHeight="1">
      <c r="A30" s="436"/>
      <c r="B30" s="436"/>
      <c r="C30" s="444"/>
      <c r="D30" s="312">
        <v>9</v>
      </c>
      <c r="E30" s="313">
        <v>3767.6</v>
      </c>
      <c r="F30" s="303">
        <f t="shared" si="0"/>
        <v>3993.66</v>
      </c>
      <c r="G30" s="303">
        <f t="shared" si="1"/>
        <v>4512.84</v>
      </c>
      <c r="H30" s="303">
        <v>59.87</v>
      </c>
      <c r="I30" s="303">
        <f t="shared" si="2"/>
        <v>8566.3700000000008</v>
      </c>
      <c r="J30" s="303">
        <f t="shared" si="3"/>
        <v>39.936599999999999</v>
      </c>
      <c r="K30" s="303">
        <f t="shared" si="4"/>
        <v>79.873199999999997</v>
      </c>
      <c r="L30" s="303">
        <f t="shared" si="5"/>
        <v>119.8098</v>
      </c>
      <c r="M30" s="303">
        <f t="shared" si="6"/>
        <v>299.52449999999999</v>
      </c>
      <c r="N30" s="303">
        <f t="shared" si="7"/>
        <v>399.36599999999999</v>
      </c>
      <c r="O30" s="303">
        <f t="shared" si="8"/>
        <v>499.20749999999998</v>
      </c>
      <c r="P30" s="303"/>
      <c r="Q30" s="303">
        <f t="shared" si="10"/>
        <v>1397.7809999999999</v>
      </c>
      <c r="R30" s="303">
        <f t="shared" si="11"/>
        <v>4512.8357999999998</v>
      </c>
      <c r="S30" s="303">
        <v>59.87</v>
      </c>
      <c r="T30" s="303">
        <f t="shared" si="12"/>
        <v>8566.3658000000014</v>
      </c>
      <c r="U30" s="303">
        <f t="shared" si="13"/>
        <v>299.52449999999999</v>
      </c>
      <c r="V30" s="303">
        <f t="shared" si="14"/>
        <v>399.36599999999999</v>
      </c>
      <c r="W30" s="303">
        <f t="shared" si="15"/>
        <v>499.20749999999998</v>
      </c>
      <c r="X30" s="244"/>
    </row>
    <row r="31" spans="1:24" s="229" customFormat="1" ht="12.75" customHeight="1">
      <c r="A31" s="436"/>
      <c r="B31" s="436"/>
      <c r="C31" s="444"/>
      <c r="D31" s="312">
        <v>8</v>
      </c>
      <c r="E31" s="313">
        <v>3564.43</v>
      </c>
      <c r="F31" s="303">
        <f t="shared" si="0"/>
        <v>3778.3</v>
      </c>
      <c r="G31" s="303">
        <f t="shared" si="1"/>
        <v>4269.4799999999996</v>
      </c>
      <c r="H31" s="303">
        <v>59.87</v>
      </c>
      <c r="I31" s="303">
        <f t="shared" si="2"/>
        <v>8107.65</v>
      </c>
      <c r="J31" s="303">
        <f t="shared" si="3"/>
        <v>37.783000000000001</v>
      </c>
      <c r="K31" s="303">
        <f t="shared" si="4"/>
        <v>75.566000000000003</v>
      </c>
      <c r="L31" s="303">
        <f t="shared" si="5"/>
        <v>113.349</v>
      </c>
      <c r="M31" s="303">
        <f t="shared" si="6"/>
        <v>283.3725</v>
      </c>
      <c r="N31" s="303">
        <f t="shared" si="7"/>
        <v>377.83000000000004</v>
      </c>
      <c r="O31" s="303">
        <f t="shared" si="8"/>
        <v>472.28750000000002</v>
      </c>
      <c r="P31" s="303"/>
      <c r="Q31" s="303">
        <f t="shared" si="10"/>
        <v>1322.405</v>
      </c>
      <c r="R31" s="303">
        <f t="shared" si="11"/>
        <v>4269.4789999999994</v>
      </c>
      <c r="S31" s="303">
        <v>59.87</v>
      </c>
      <c r="T31" s="303">
        <f t="shared" si="12"/>
        <v>8107.6489999999994</v>
      </c>
      <c r="U31" s="303">
        <f t="shared" si="13"/>
        <v>283.3725</v>
      </c>
      <c r="V31" s="303">
        <f t="shared" si="14"/>
        <v>377.83000000000004</v>
      </c>
      <c r="W31" s="303">
        <f t="shared" si="15"/>
        <v>472.28750000000002</v>
      </c>
      <c r="X31" s="244"/>
    </row>
    <row r="32" spans="1:24" s="229" customFormat="1" ht="12.75" customHeight="1">
      <c r="A32" s="436"/>
      <c r="B32" s="436"/>
      <c r="C32" s="444"/>
      <c r="D32" s="312">
        <v>7</v>
      </c>
      <c r="E32" s="313">
        <v>3460.61</v>
      </c>
      <c r="F32" s="303">
        <f t="shared" si="0"/>
        <v>3668.25</v>
      </c>
      <c r="G32" s="303">
        <f t="shared" si="1"/>
        <v>4145.12</v>
      </c>
      <c r="H32" s="303">
        <v>59.87</v>
      </c>
      <c r="I32" s="303">
        <f t="shared" si="2"/>
        <v>7873.24</v>
      </c>
      <c r="J32" s="303">
        <f t="shared" si="3"/>
        <v>36.682499999999997</v>
      </c>
      <c r="K32" s="303">
        <f t="shared" si="4"/>
        <v>73.364999999999995</v>
      </c>
      <c r="L32" s="303">
        <f t="shared" si="5"/>
        <v>110.0475</v>
      </c>
      <c r="M32" s="303">
        <f t="shared" si="6"/>
        <v>275.11874999999998</v>
      </c>
      <c r="N32" s="303">
        <f t="shared" si="7"/>
        <v>366.82500000000005</v>
      </c>
      <c r="O32" s="303">
        <f t="shared" si="8"/>
        <v>458.53125</v>
      </c>
      <c r="P32" s="303"/>
      <c r="Q32" s="303">
        <f t="shared" si="10"/>
        <v>1283.8874999999998</v>
      </c>
      <c r="R32" s="303">
        <f t="shared" si="11"/>
        <v>4145.1224999999995</v>
      </c>
      <c r="S32" s="303">
        <v>59.87</v>
      </c>
      <c r="T32" s="303">
        <f t="shared" si="12"/>
        <v>7873.2424999999994</v>
      </c>
      <c r="U32" s="303">
        <f t="shared" si="13"/>
        <v>275.11874999999998</v>
      </c>
      <c r="V32" s="303">
        <f t="shared" si="14"/>
        <v>366.82500000000005</v>
      </c>
      <c r="W32" s="303">
        <f t="shared" si="15"/>
        <v>458.53125</v>
      </c>
      <c r="X32" s="244"/>
    </row>
    <row r="33" spans="1:24" s="229" customFormat="1" ht="12.75" customHeight="1">
      <c r="A33" s="436"/>
      <c r="B33" s="436"/>
      <c r="C33" s="447"/>
      <c r="D33" s="312">
        <v>6</v>
      </c>
      <c r="E33" s="313">
        <v>3359.82</v>
      </c>
      <c r="F33" s="303">
        <f t="shared" si="0"/>
        <v>3561.41</v>
      </c>
      <c r="G33" s="303">
        <f t="shared" si="1"/>
        <v>4024.39</v>
      </c>
      <c r="H33" s="303">
        <v>59.87</v>
      </c>
      <c r="I33" s="303">
        <f t="shared" si="2"/>
        <v>7645.6699999999992</v>
      </c>
      <c r="J33" s="303">
        <f t="shared" si="3"/>
        <v>35.614100000000001</v>
      </c>
      <c r="K33" s="303">
        <f t="shared" si="4"/>
        <v>71.228200000000001</v>
      </c>
      <c r="L33" s="303">
        <f t="shared" si="5"/>
        <v>106.84229999999999</v>
      </c>
      <c r="M33" s="303">
        <f t="shared" si="6"/>
        <v>267.10575</v>
      </c>
      <c r="N33" s="303">
        <f t="shared" si="7"/>
        <v>356.14100000000002</v>
      </c>
      <c r="O33" s="303">
        <f t="shared" si="8"/>
        <v>445.17624999999998</v>
      </c>
      <c r="P33" s="303"/>
      <c r="Q33" s="303">
        <f t="shared" si="10"/>
        <v>1246.4934999999998</v>
      </c>
      <c r="R33" s="303">
        <f t="shared" si="11"/>
        <v>4024.3932999999993</v>
      </c>
      <c r="S33" s="303">
        <v>59.87</v>
      </c>
      <c r="T33" s="303">
        <f t="shared" si="12"/>
        <v>7645.6732999999995</v>
      </c>
      <c r="U33" s="303">
        <f t="shared" si="13"/>
        <v>267.10575</v>
      </c>
      <c r="V33" s="303">
        <f t="shared" si="14"/>
        <v>356.14100000000002</v>
      </c>
      <c r="W33" s="303">
        <f t="shared" si="15"/>
        <v>445.17624999999998</v>
      </c>
      <c r="X33" s="244"/>
    </row>
    <row r="34" spans="1:24" s="229" customFormat="1" ht="12.75" customHeight="1">
      <c r="A34" s="436"/>
      <c r="B34" s="436"/>
      <c r="C34" s="448" t="s">
        <v>155</v>
      </c>
      <c r="D34" s="312">
        <v>5</v>
      </c>
      <c r="E34" s="313">
        <v>3261.96</v>
      </c>
      <c r="F34" s="303">
        <f t="shared" si="0"/>
        <v>3457.68</v>
      </c>
      <c r="G34" s="303">
        <f t="shared" si="1"/>
        <v>3907.18</v>
      </c>
      <c r="H34" s="303">
        <v>59.87</v>
      </c>
      <c r="I34" s="303">
        <f t="shared" si="2"/>
        <v>7424.73</v>
      </c>
      <c r="J34" s="303">
        <f t="shared" si="3"/>
        <v>34.576799999999999</v>
      </c>
      <c r="K34" s="303">
        <f t="shared" si="4"/>
        <v>69.153599999999997</v>
      </c>
      <c r="L34" s="303">
        <f t="shared" si="5"/>
        <v>103.73039999999999</v>
      </c>
      <c r="M34" s="303">
        <f t="shared" si="6"/>
        <v>259.32599999999996</v>
      </c>
      <c r="N34" s="303">
        <f t="shared" si="7"/>
        <v>345.76800000000003</v>
      </c>
      <c r="O34" s="303">
        <f t="shared" si="8"/>
        <v>432.21</v>
      </c>
      <c r="P34" s="303"/>
      <c r="Q34" s="303">
        <f t="shared" si="10"/>
        <v>1210.1879999999999</v>
      </c>
      <c r="R34" s="303">
        <f t="shared" si="11"/>
        <v>3907.1783999999993</v>
      </c>
      <c r="S34" s="303">
        <v>59.87</v>
      </c>
      <c r="T34" s="303">
        <f t="shared" si="12"/>
        <v>7424.7283999999991</v>
      </c>
      <c r="U34" s="303">
        <f t="shared" si="13"/>
        <v>259.32599999999996</v>
      </c>
      <c r="V34" s="303">
        <f t="shared" si="14"/>
        <v>345.76800000000003</v>
      </c>
      <c r="W34" s="303">
        <f t="shared" si="15"/>
        <v>432.21</v>
      </c>
      <c r="X34" s="244"/>
    </row>
    <row r="35" spans="1:24" s="229" customFormat="1" ht="12.75" customHeight="1">
      <c r="A35" s="436"/>
      <c r="B35" s="436"/>
      <c r="C35" s="444"/>
      <c r="D35" s="312">
        <v>4</v>
      </c>
      <c r="E35" s="313">
        <v>3166.95</v>
      </c>
      <c r="F35" s="303">
        <f t="shared" si="0"/>
        <v>3356.97</v>
      </c>
      <c r="G35" s="303">
        <f t="shared" si="1"/>
        <v>3793.38</v>
      </c>
      <c r="H35" s="303">
        <v>59.87</v>
      </c>
      <c r="I35" s="303">
        <f t="shared" si="2"/>
        <v>7210.22</v>
      </c>
      <c r="J35" s="303">
        <f t="shared" si="3"/>
        <v>33.569699999999997</v>
      </c>
      <c r="K35" s="303">
        <f t="shared" si="4"/>
        <v>67.139399999999995</v>
      </c>
      <c r="L35" s="303">
        <f t="shared" si="5"/>
        <v>100.70909999999999</v>
      </c>
      <c r="M35" s="303">
        <f t="shared" si="6"/>
        <v>251.77274999999997</v>
      </c>
      <c r="N35" s="303">
        <f t="shared" si="7"/>
        <v>335.697</v>
      </c>
      <c r="O35" s="303">
        <f t="shared" si="8"/>
        <v>419.62124999999997</v>
      </c>
      <c r="P35" s="303"/>
      <c r="Q35" s="303">
        <f t="shared" si="10"/>
        <v>1174.9395</v>
      </c>
      <c r="R35" s="303">
        <f t="shared" si="11"/>
        <v>3793.3760999999995</v>
      </c>
      <c r="S35" s="303">
        <v>59.87</v>
      </c>
      <c r="T35" s="303">
        <f t="shared" si="12"/>
        <v>7210.2160999999987</v>
      </c>
      <c r="U35" s="303">
        <f t="shared" si="13"/>
        <v>251.77274999999997</v>
      </c>
      <c r="V35" s="303">
        <f t="shared" si="14"/>
        <v>335.697</v>
      </c>
      <c r="W35" s="303">
        <f t="shared" si="15"/>
        <v>419.62124999999997</v>
      </c>
      <c r="X35" s="244"/>
    </row>
    <row r="36" spans="1:24" s="229" customFormat="1" ht="12.75" customHeight="1">
      <c r="A36" s="436"/>
      <c r="B36" s="436"/>
      <c r="C36" s="444"/>
      <c r="D36" s="312">
        <v>3</v>
      </c>
      <c r="E36" s="313">
        <v>2996.17</v>
      </c>
      <c r="F36" s="303">
        <f t="shared" si="0"/>
        <v>3175.94</v>
      </c>
      <c r="G36" s="303">
        <f t="shared" si="1"/>
        <v>3588.81</v>
      </c>
      <c r="H36" s="303">
        <v>59.87</v>
      </c>
      <c r="I36" s="303">
        <f t="shared" si="2"/>
        <v>6824.62</v>
      </c>
      <c r="J36" s="303">
        <f t="shared" si="3"/>
        <v>31.759400000000003</v>
      </c>
      <c r="K36" s="303">
        <f t="shared" si="4"/>
        <v>63.518800000000006</v>
      </c>
      <c r="L36" s="303">
        <f t="shared" si="5"/>
        <v>95.278199999999998</v>
      </c>
      <c r="M36" s="303">
        <f t="shared" si="6"/>
        <v>238.19549999999998</v>
      </c>
      <c r="N36" s="303">
        <f t="shared" si="7"/>
        <v>317.59400000000005</v>
      </c>
      <c r="O36" s="303">
        <f t="shared" si="8"/>
        <v>396.99250000000001</v>
      </c>
      <c r="P36" s="303"/>
      <c r="Q36" s="303">
        <f t="shared" si="10"/>
        <v>1111.579</v>
      </c>
      <c r="R36" s="303">
        <f t="shared" si="11"/>
        <v>3588.8121999999998</v>
      </c>
      <c r="S36" s="303">
        <v>59.87</v>
      </c>
      <c r="T36" s="303">
        <f t="shared" si="12"/>
        <v>6824.6221999999998</v>
      </c>
      <c r="U36" s="303">
        <f t="shared" si="13"/>
        <v>238.19549999999998</v>
      </c>
      <c r="V36" s="303">
        <f t="shared" si="14"/>
        <v>317.59400000000005</v>
      </c>
      <c r="W36" s="303">
        <f t="shared" si="15"/>
        <v>396.99250000000001</v>
      </c>
      <c r="X36" s="244"/>
    </row>
    <row r="37" spans="1:24" s="229" customFormat="1" ht="12.75" customHeight="1">
      <c r="A37" s="436"/>
      <c r="B37" s="436"/>
      <c r="C37" s="444"/>
      <c r="D37" s="308">
        <v>2</v>
      </c>
      <c r="E37" s="303">
        <v>2908.9</v>
      </c>
      <c r="F37" s="303">
        <f t="shared" si="0"/>
        <v>3083.43</v>
      </c>
      <c r="G37" s="303">
        <f t="shared" si="1"/>
        <v>3484.28</v>
      </c>
      <c r="H37" s="303">
        <v>59.87</v>
      </c>
      <c r="I37" s="303">
        <f t="shared" si="2"/>
        <v>6627.58</v>
      </c>
      <c r="J37" s="303">
        <f t="shared" si="3"/>
        <v>30.834299999999999</v>
      </c>
      <c r="K37" s="303">
        <f t="shared" si="4"/>
        <v>61.668599999999998</v>
      </c>
      <c r="L37" s="303">
        <f t="shared" si="5"/>
        <v>92.502899999999997</v>
      </c>
      <c r="M37" s="303">
        <f t="shared" si="6"/>
        <v>231.25724999999997</v>
      </c>
      <c r="N37" s="303">
        <f t="shared" si="7"/>
        <v>308.34300000000002</v>
      </c>
      <c r="O37" s="303">
        <f t="shared" si="8"/>
        <v>385.42874999999998</v>
      </c>
      <c r="P37" s="303"/>
      <c r="Q37" s="303">
        <f t="shared" si="10"/>
        <v>1079.2004999999999</v>
      </c>
      <c r="R37" s="303">
        <f t="shared" si="11"/>
        <v>3484.2758999999996</v>
      </c>
      <c r="S37" s="303">
        <v>59.87</v>
      </c>
      <c r="T37" s="303">
        <f t="shared" si="12"/>
        <v>6627.5758999999989</v>
      </c>
      <c r="U37" s="303">
        <f t="shared" si="13"/>
        <v>231.25724999999997</v>
      </c>
      <c r="V37" s="303">
        <f t="shared" si="14"/>
        <v>308.34300000000002</v>
      </c>
      <c r="W37" s="303">
        <f t="shared" si="15"/>
        <v>385.42874999999998</v>
      </c>
      <c r="X37" s="244"/>
    </row>
    <row r="38" spans="1:24" s="229" customFormat="1" ht="12.75" customHeight="1" thickBot="1">
      <c r="A38" s="436"/>
      <c r="B38" s="436"/>
      <c r="C38" s="445"/>
      <c r="D38" s="314">
        <v>1</v>
      </c>
      <c r="E38" s="315">
        <v>2824.17</v>
      </c>
      <c r="F38" s="303">
        <f t="shared" si="0"/>
        <v>2993.62</v>
      </c>
      <c r="G38" s="303">
        <f t="shared" si="1"/>
        <v>3382.79</v>
      </c>
      <c r="H38" s="303">
        <v>59.87</v>
      </c>
      <c r="I38" s="303">
        <f t="shared" si="2"/>
        <v>6436.28</v>
      </c>
      <c r="J38" s="303">
        <f t="shared" si="3"/>
        <v>29.936199999999999</v>
      </c>
      <c r="K38" s="303">
        <f t="shared" si="4"/>
        <v>59.872399999999999</v>
      </c>
      <c r="L38" s="303">
        <f t="shared" si="5"/>
        <v>89.808599999999998</v>
      </c>
      <c r="M38" s="303">
        <f t="shared" si="6"/>
        <v>224.52149999999997</v>
      </c>
      <c r="N38" s="303">
        <f t="shared" si="7"/>
        <v>299.36200000000002</v>
      </c>
      <c r="O38" s="303">
        <f t="shared" si="8"/>
        <v>374.20249999999999</v>
      </c>
      <c r="P38" s="303"/>
      <c r="Q38" s="303">
        <f t="shared" si="10"/>
        <v>1047.7669999999998</v>
      </c>
      <c r="R38" s="303">
        <f t="shared" si="11"/>
        <v>3382.7905999999994</v>
      </c>
      <c r="S38" s="303">
        <v>59.87</v>
      </c>
      <c r="T38" s="303">
        <f t="shared" si="12"/>
        <v>6436.2805999999991</v>
      </c>
      <c r="U38" s="303">
        <f t="shared" si="13"/>
        <v>224.52149999999997</v>
      </c>
      <c r="V38" s="303">
        <f t="shared" si="14"/>
        <v>299.36200000000002</v>
      </c>
      <c r="W38" s="303">
        <f t="shared" si="15"/>
        <v>374.20249999999999</v>
      </c>
      <c r="X38" s="244"/>
    </row>
    <row r="39" spans="1:24" s="229" customFormat="1" ht="12.75" customHeight="1">
      <c r="A39" s="435" t="s">
        <v>172</v>
      </c>
      <c r="B39" s="435" t="s">
        <v>173</v>
      </c>
      <c r="C39" s="437" t="s">
        <v>153</v>
      </c>
      <c r="D39" s="304">
        <v>13</v>
      </c>
      <c r="E39" s="305">
        <v>2511.37</v>
      </c>
      <c r="F39" s="303">
        <f t="shared" si="0"/>
        <v>2662.05</v>
      </c>
      <c r="G39" s="303">
        <f t="shared" si="1"/>
        <v>3008.12</v>
      </c>
      <c r="H39" s="303">
        <v>59.87</v>
      </c>
      <c r="I39" s="303">
        <f t="shared" si="2"/>
        <v>5730.04</v>
      </c>
      <c r="J39" s="303">
        <f t="shared" si="3"/>
        <v>26.620500000000003</v>
      </c>
      <c r="K39" s="303">
        <f t="shared" si="4"/>
        <v>53.241000000000007</v>
      </c>
      <c r="L39" s="303">
        <f t="shared" si="5"/>
        <v>79.861500000000007</v>
      </c>
      <c r="M39" s="303">
        <f t="shared" si="6"/>
        <v>199.65375</v>
      </c>
      <c r="N39" s="303">
        <f t="shared" si="7"/>
        <v>266.20500000000004</v>
      </c>
      <c r="O39" s="303">
        <f t="shared" si="8"/>
        <v>332.75625000000002</v>
      </c>
      <c r="P39" s="303"/>
      <c r="Q39" s="303"/>
      <c r="R39" s="303">
        <f t="shared" si="11"/>
        <v>3008.1165000000001</v>
      </c>
      <c r="S39" s="303">
        <v>59.87</v>
      </c>
      <c r="T39" s="303">
        <f t="shared" si="12"/>
        <v>5730.0365000000002</v>
      </c>
      <c r="U39" s="303">
        <f t="shared" si="13"/>
        <v>199.65375</v>
      </c>
      <c r="V39" s="303">
        <f t="shared" si="14"/>
        <v>266.20500000000004</v>
      </c>
      <c r="W39" s="303">
        <f t="shared" si="15"/>
        <v>332.75625000000002</v>
      </c>
      <c r="X39" s="244"/>
    </row>
    <row r="40" spans="1:24" s="229" customFormat="1" ht="12.75" customHeight="1">
      <c r="A40" s="436"/>
      <c r="B40" s="436"/>
      <c r="C40" s="437"/>
      <c r="D40" s="304">
        <v>12</v>
      </c>
      <c r="E40" s="305">
        <v>2403.23</v>
      </c>
      <c r="F40" s="303">
        <f t="shared" si="0"/>
        <v>2547.42</v>
      </c>
      <c r="G40" s="303">
        <f t="shared" si="1"/>
        <v>2878.58</v>
      </c>
      <c r="H40" s="303">
        <v>59.87</v>
      </c>
      <c r="I40" s="303">
        <f t="shared" si="2"/>
        <v>5485.87</v>
      </c>
      <c r="J40" s="303">
        <f t="shared" si="3"/>
        <v>25.4742</v>
      </c>
      <c r="K40" s="303">
        <f t="shared" si="4"/>
        <v>50.948399999999999</v>
      </c>
      <c r="L40" s="303">
        <f t="shared" si="5"/>
        <v>76.422600000000003</v>
      </c>
      <c r="M40" s="303">
        <f t="shared" si="6"/>
        <v>191.0565</v>
      </c>
      <c r="N40" s="303">
        <f t="shared" si="7"/>
        <v>254.74200000000002</v>
      </c>
      <c r="O40" s="303">
        <f t="shared" si="8"/>
        <v>318.42750000000001</v>
      </c>
      <c r="P40" s="303"/>
      <c r="Q40" s="303"/>
      <c r="R40" s="303">
        <f t="shared" si="11"/>
        <v>2878.5845999999997</v>
      </c>
      <c r="S40" s="303">
        <v>59.87</v>
      </c>
      <c r="T40" s="303">
        <f t="shared" si="12"/>
        <v>5485.8746000000001</v>
      </c>
      <c r="U40" s="303">
        <f t="shared" si="13"/>
        <v>191.0565</v>
      </c>
      <c r="V40" s="303">
        <f t="shared" si="14"/>
        <v>254.74200000000002</v>
      </c>
      <c r="W40" s="303">
        <f t="shared" si="15"/>
        <v>318.42750000000001</v>
      </c>
      <c r="X40" s="244"/>
    </row>
    <row r="41" spans="1:24" s="229" customFormat="1" ht="12.75" customHeight="1">
      <c r="A41" s="436"/>
      <c r="B41" s="436"/>
      <c r="C41" s="438"/>
      <c r="D41" s="306">
        <v>11</v>
      </c>
      <c r="E41" s="307">
        <v>2299.7399999999998</v>
      </c>
      <c r="F41" s="303">
        <f t="shared" si="0"/>
        <v>2437.7199999999998</v>
      </c>
      <c r="G41" s="303">
        <f t="shared" si="1"/>
        <v>2754.62</v>
      </c>
      <c r="H41" s="303">
        <v>59.87</v>
      </c>
      <c r="I41" s="303">
        <f t="shared" si="2"/>
        <v>5252.21</v>
      </c>
      <c r="J41" s="303">
        <f t="shared" si="3"/>
        <v>24.377199999999998</v>
      </c>
      <c r="K41" s="303">
        <f t="shared" si="4"/>
        <v>48.754399999999997</v>
      </c>
      <c r="L41" s="303">
        <f t="shared" si="5"/>
        <v>73.131599999999992</v>
      </c>
      <c r="M41" s="303">
        <f t="shared" si="6"/>
        <v>182.82899999999998</v>
      </c>
      <c r="N41" s="303">
        <f t="shared" si="7"/>
        <v>243.77199999999999</v>
      </c>
      <c r="O41" s="303">
        <f t="shared" si="8"/>
        <v>304.71499999999997</v>
      </c>
      <c r="P41" s="303"/>
      <c r="Q41" s="303"/>
      <c r="R41" s="303">
        <f t="shared" si="11"/>
        <v>2754.6235999999994</v>
      </c>
      <c r="S41" s="303">
        <v>59.87</v>
      </c>
      <c r="T41" s="303">
        <f t="shared" si="12"/>
        <v>5252.2135999999991</v>
      </c>
      <c r="U41" s="303">
        <f t="shared" si="13"/>
        <v>182.82899999999998</v>
      </c>
      <c r="V41" s="303">
        <f t="shared" si="14"/>
        <v>243.77199999999999</v>
      </c>
      <c r="W41" s="303">
        <f t="shared" si="15"/>
        <v>304.71499999999997</v>
      </c>
      <c r="X41" s="244"/>
    </row>
    <row r="42" spans="1:24" s="229" customFormat="1" ht="12.75" customHeight="1">
      <c r="A42" s="436"/>
      <c r="B42" s="436"/>
      <c r="C42" s="439" t="s">
        <v>154</v>
      </c>
      <c r="D42" s="308">
        <v>10</v>
      </c>
      <c r="E42" s="303">
        <v>2200.71</v>
      </c>
      <c r="F42" s="303">
        <f t="shared" si="0"/>
        <v>2332.75</v>
      </c>
      <c r="G42" s="303">
        <f t="shared" si="1"/>
        <v>2636.01</v>
      </c>
      <c r="H42" s="303">
        <v>59.87</v>
      </c>
      <c r="I42" s="303">
        <f t="shared" si="2"/>
        <v>5028.63</v>
      </c>
      <c r="J42" s="303">
        <f t="shared" si="3"/>
        <v>23.327500000000001</v>
      </c>
      <c r="K42" s="303">
        <f t="shared" si="4"/>
        <v>46.655000000000001</v>
      </c>
      <c r="L42" s="303">
        <f t="shared" si="5"/>
        <v>69.982500000000002</v>
      </c>
      <c r="M42" s="303">
        <f t="shared" si="6"/>
        <v>174.95624999999998</v>
      </c>
      <c r="N42" s="303">
        <f t="shared" si="7"/>
        <v>233.27500000000001</v>
      </c>
      <c r="O42" s="303">
        <f t="shared" si="8"/>
        <v>291.59375</v>
      </c>
      <c r="P42" s="303"/>
      <c r="Q42" s="303"/>
      <c r="R42" s="303">
        <f t="shared" si="11"/>
        <v>2636.0074999999997</v>
      </c>
      <c r="S42" s="303">
        <v>59.87</v>
      </c>
      <c r="T42" s="303">
        <f t="shared" si="12"/>
        <v>5028.6274999999996</v>
      </c>
      <c r="U42" s="303">
        <f t="shared" si="13"/>
        <v>174.95624999999998</v>
      </c>
      <c r="V42" s="303">
        <f t="shared" si="14"/>
        <v>233.27500000000001</v>
      </c>
      <c r="W42" s="303">
        <f t="shared" si="15"/>
        <v>291.59375</v>
      </c>
      <c r="X42" s="244"/>
    </row>
    <row r="43" spans="1:24" s="229" customFormat="1" ht="12.75" customHeight="1">
      <c r="A43" s="436"/>
      <c r="B43" s="436"/>
      <c r="C43" s="440"/>
      <c r="D43" s="304">
        <v>9</v>
      </c>
      <c r="E43" s="305">
        <v>2105.94</v>
      </c>
      <c r="F43" s="303">
        <f t="shared" si="0"/>
        <v>2232.3000000000002</v>
      </c>
      <c r="G43" s="303">
        <f t="shared" si="1"/>
        <v>2522.5</v>
      </c>
      <c r="H43" s="303">
        <v>59.87</v>
      </c>
      <c r="I43" s="303">
        <f t="shared" si="2"/>
        <v>4814.67</v>
      </c>
      <c r="J43" s="303">
        <f t="shared" si="3"/>
        <v>22.323000000000004</v>
      </c>
      <c r="K43" s="303">
        <f t="shared" si="4"/>
        <v>44.646000000000008</v>
      </c>
      <c r="L43" s="303">
        <f t="shared" si="5"/>
        <v>66.969000000000008</v>
      </c>
      <c r="M43" s="303">
        <f t="shared" si="6"/>
        <v>167.42250000000001</v>
      </c>
      <c r="N43" s="303">
        <f t="shared" si="7"/>
        <v>223.23000000000002</v>
      </c>
      <c r="O43" s="303">
        <f t="shared" si="8"/>
        <v>279.03750000000002</v>
      </c>
      <c r="P43" s="303"/>
      <c r="Q43" s="303"/>
      <c r="R43" s="303">
        <f t="shared" si="11"/>
        <v>2522.4989999999998</v>
      </c>
      <c r="S43" s="303">
        <v>59.87</v>
      </c>
      <c r="T43" s="303">
        <f t="shared" si="12"/>
        <v>4814.6689999999999</v>
      </c>
      <c r="U43" s="303">
        <f t="shared" si="13"/>
        <v>167.42250000000001</v>
      </c>
      <c r="V43" s="303">
        <f t="shared" si="14"/>
        <v>223.23000000000002</v>
      </c>
      <c r="W43" s="303">
        <f t="shared" si="15"/>
        <v>279.03750000000002</v>
      </c>
      <c r="X43" s="244"/>
    </row>
    <row r="44" spans="1:24" s="229" customFormat="1" ht="12.75" customHeight="1">
      <c r="A44" s="436"/>
      <c r="B44" s="436"/>
      <c r="C44" s="440"/>
      <c r="D44" s="304">
        <v>8</v>
      </c>
      <c r="E44" s="305">
        <v>1992.37</v>
      </c>
      <c r="F44" s="303">
        <f t="shared" si="0"/>
        <v>2111.91</v>
      </c>
      <c r="G44" s="303">
        <f t="shared" si="1"/>
        <v>2386.46</v>
      </c>
      <c r="H44" s="303">
        <v>59.87</v>
      </c>
      <c r="I44" s="303">
        <f t="shared" si="2"/>
        <v>4558.24</v>
      </c>
      <c r="J44" s="303">
        <f t="shared" si="3"/>
        <v>21.1191</v>
      </c>
      <c r="K44" s="303">
        <f t="shared" si="4"/>
        <v>42.238199999999999</v>
      </c>
      <c r="L44" s="303">
        <f t="shared" si="5"/>
        <v>63.357299999999995</v>
      </c>
      <c r="M44" s="303">
        <f t="shared" si="6"/>
        <v>158.39324999999999</v>
      </c>
      <c r="N44" s="303">
        <f t="shared" si="7"/>
        <v>211.191</v>
      </c>
      <c r="O44" s="303">
        <f t="shared" si="8"/>
        <v>263.98874999999998</v>
      </c>
      <c r="P44" s="303"/>
      <c r="Q44" s="303"/>
      <c r="R44" s="303">
        <f t="shared" si="11"/>
        <v>2386.4582999999998</v>
      </c>
      <c r="S44" s="303">
        <v>59.87</v>
      </c>
      <c r="T44" s="303">
        <f t="shared" si="12"/>
        <v>4558.2383</v>
      </c>
      <c r="U44" s="303">
        <f t="shared" si="13"/>
        <v>158.39324999999999</v>
      </c>
      <c r="V44" s="303">
        <f t="shared" si="14"/>
        <v>211.191</v>
      </c>
      <c r="W44" s="303">
        <f t="shared" si="15"/>
        <v>263.98874999999998</v>
      </c>
      <c r="X44" s="244"/>
    </row>
    <row r="45" spans="1:24" s="229" customFormat="1" ht="12.75" customHeight="1">
      <c r="A45" s="436"/>
      <c r="B45" s="436"/>
      <c r="C45" s="440"/>
      <c r="D45" s="304">
        <v>7</v>
      </c>
      <c r="E45" s="305">
        <v>1906.58</v>
      </c>
      <c r="F45" s="303">
        <f t="shared" si="0"/>
        <v>2020.97</v>
      </c>
      <c r="G45" s="303">
        <f t="shared" si="1"/>
        <v>2283.6999999999998</v>
      </c>
      <c r="H45" s="303">
        <v>59.87</v>
      </c>
      <c r="I45" s="303">
        <f t="shared" si="2"/>
        <v>4364.54</v>
      </c>
      <c r="J45" s="303">
        <f t="shared" si="3"/>
        <v>20.209700000000002</v>
      </c>
      <c r="K45" s="303">
        <f t="shared" si="4"/>
        <v>40.419400000000003</v>
      </c>
      <c r="L45" s="303">
        <f t="shared" si="5"/>
        <v>60.629100000000001</v>
      </c>
      <c r="M45" s="303">
        <f t="shared" si="6"/>
        <v>151.57274999999998</v>
      </c>
      <c r="N45" s="303">
        <f t="shared" si="7"/>
        <v>202.09700000000001</v>
      </c>
      <c r="O45" s="303">
        <f t="shared" si="8"/>
        <v>252.62125</v>
      </c>
      <c r="P45" s="303"/>
      <c r="Q45" s="303"/>
      <c r="R45" s="303">
        <f t="shared" si="11"/>
        <v>2283.6960999999997</v>
      </c>
      <c r="S45" s="303">
        <v>59.87</v>
      </c>
      <c r="T45" s="303">
        <f t="shared" si="12"/>
        <v>4364.5360999999994</v>
      </c>
      <c r="U45" s="303">
        <f t="shared" si="13"/>
        <v>151.57274999999998</v>
      </c>
      <c r="V45" s="303">
        <f t="shared" si="14"/>
        <v>202.09700000000001</v>
      </c>
      <c r="W45" s="303">
        <f t="shared" si="15"/>
        <v>252.62125</v>
      </c>
      <c r="X45" s="244"/>
    </row>
    <row r="46" spans="1:24" s="229" customFormat="1" ht="12.75" customHeight="1">
      <c r="A46" s="436"/>
      <c r="B46" s="436"/>
      <c r="C46" s="441"/>
      <c r="D46" s="306">
        <v>6</v>
      </c>
      <c r="E46" s="307">
        <v>1824.48</v>
      </c>
      <c r="F46" s="303">
        <f t="shared" si="0"/>
        <v>1933.95</v>
      </c>
      <c r="G46" s="303">
        <f t="shared" si="1"/>
        <v>2185.36</v>
      </c>
      <c r="H46" s="303">
        <v>59.87</v>
      </c>
      <c r="I46" s="303">
        <f t="shared" si="2"/>
        <v>4179.18</v>
      </c>
      <c r="J46" s="303">
        <f t="shared" si="3"/>
        <v>19.339500000000001</v>
      </c>
      <c r="K46" s="303">
        <f t="shared" si="4"/>
        <v>38.679000000000002</v>
      </c>
      <c r="L46" s="303">
        <f t="shared" si="5"/>
        <v>58.018499999999996</v>
      </c>
      <c r="M46" s="303">
        <f t="shared" si="6"/>
        <v>145.04624999999999</v>
      </c>
      <c r="N46" s="303">
        <f t="shared" si="7"/>
        <v>193.39500000000001</v>
      </c>
      <c r="O46" s="303">
        <f t="shared" si="8"/>
        <v>241.74375000000001</v>
      </c>
      <c r="P46" s="303"/>
      <c r="Q46" s="303"/>
      <c r="R46" s="303">
        <f t="shared" si="11"/>
        <v>2185.3634999999999</v>
      </c>
      <c r="S46" s="303">
        <v>59.87</v>
      </c>
      <c r="T46" s="303">
        <f t="shared" si="12"/>
        <v>4179.1835000000001</v>
      </c>
      <c r="U46" s="303">
        <f t="shared" si="13"/>
        <v>145.04624999999999</v>
      </c>
      <c r="V46" s="303">
        <f t="shared" si="14"/>
        <v>193.39500000000001</v>
      </c>
      <c r="W46" s="303">
        <f t="shared" si="15"/>
        <v>241.74375000000001</v>
      </c>
      <c r="X46" s="244"/>
    </row>
    <row r="47" spans="1:24" s="229" customFormat="1" ht="12.75" customHeight="1">
      <c r="A47" s="436"/>
      <c r="B47" s="436"/>
      <c r="C47" s="439" t="s">
        <v>155</v>
      </c>
      <c r="D47" s="308">
        <v>5</v>
      </c>
      <c r="E47" s="303">
        <v>1745.91</v>
      </c>
      <c r="F47" s="303">
        <f t="shared" si="0"/>
        <v>1850.66</v>
      </c>
      <c r="G47" s="303">
        <f t="shared" si="1"/>
        <v>2091.25</v>
      </c>
      <c r="H47" s="303">
        <v>59.87</v>
      </c>
      <c r="I47" s="303">
        <f t="shared" si="2"/>
        <v>4001.7799999999997</v>
      </c>
      <c r="J47" s="303">
        <f t="shared" si="3"/>
        <v>18.506600000000002</v>
      </c>
      <c r="K47" s="303">
        <f t="shared" si="4"/>
        <v>37.013200000000005</v>
      </c>
      <c r="L47" s="303">
        <f t="shared" si="5"/>
        <v>55.519800000000004</v>
      </c>
      <c r="M47" s="303">
        <f t="shared" si="6"/>
        <v>138.79949999999999</v>
      </c>
      <c r="N47" s="303">
        <f t="shared" si="7"/>
        <v>185.06600000000003</v>
      </c>
      <c r="O47" s="303">
        <f t="shared" si="8"/>
        <v>231.33250000000001</v>
      </c>
      <c r="P47" s="303"/>
      <c r="Q47" s="303"/>
      <c r="R47" s="303">
        <f t="shared" si="11"/>
        <v>2091.2457999999997</v>
      </c>
      <c r="S47" s="303">
        <v>59.87</v>
      </c>
      <c r="T47" s="303">
        <f t="shared" si="12"/>
        <v>4001.7757999999994</v>
      </c>
      <c r="U47" s="303">
        <f t="shared" si="13"/>
        <v>138.79949999999999</v>
      </c>
      <c r="V47" s="303">
        <f t="shared" si="14"/>
        <v>185.06600000000003</v>
      </c>
      <c r="W47" s="303">
        <f t="shared" si="15"/>
        <v>231.33250000000001</v>
      </c>
      <c r="X47" s="244"/>
    </row>
    <row r="48" spans="1:24" s="229" customFormat="1" ht="12.75" customHeight="1">
      <c r="A48" s="436"/>
      <c r="B48" s="436"/>
      <c r="C48" s="440"/>
      <c r="D48" s="304">
        <v>4</v>
      </c>
      <c r="E48" s="305">
        <v>1670.73</v>
      </c>
      <c r="F48" s="303">
        <f t="shared" si="0"/>
        <v>1770.97</v>
      </c>
      <c r="G48" s="303">
        <f t="shared" si="1"/>
        <v>2001.2</v>
      </c>
      <c r="H48" s="303">
        <v>59.87</v>
      </c>
      <c r="I48" s="303">
        <f t="shared" si="2"/>
        <v>3832.04</v>
      </c>
      <c r="J48" s="303">
        <f t="shared" si="3"/>
        <v>17.709700000000002</v>
      </c>
      <c r="K48" s="303">
        <f t="shared" si="4"/>
        <v>35.419400000000003</v>
      </c>
      <c r="L48" s="303">
        <f t="shared" si="5"/>
        <v>53.129100000000001</v>
      </c>
      <c r="M48" s="303">
        <f t="shared" si="6"/>
        <v>132.82274999999998</v>
      </c>
      <c r="N48" s="303">
        <f t="shared" si="7"/>
        <v>177.09700000000001</v>
      </c>
      <c r="O48" s="303">
        <f t="shared" si="8"/>
        <v>221.37125</v>
      </c>
      <c r="P48" s="303"/>
      <c r="Q48" s="303"/>
      <c r="R48" s="303">
        <f t="shared" si="11"/>
        <v>2001.1960999999999</v>
      </c>
      <c r="S48" s="303">
        <v>59.87</v>
      </c>
      <c r="T48" s="303">
        <f t="shared" si="12"/>
        <v>3832.0360999999998</v>
      </c>
      <c r="U48" s="303">
        <f t="shared" si="13"/>
        <v>132.82274999999998</v>
      </c>
      <c r="V48" s="303">
        <f t="shared" si="14"/>
        <v>177.09700000000001</v>
      </c>
      <c r="W48" s="303">
        <f t="shared" si="15"/>
        <v>221.37125</v>
      </c>
      <c r="X48" s="244"/>
    </row>
    <row r="49" spans="1:24" s="229" customFormat="1" ht="12.75" customHeight="1">
      <c r="A49" s="436"/>
      <c r="B49" s="436"/>
      <c r="C49" s="440"/>
      <c r="D49" s="304">
        <v>3</v>
      </c>
      <c r="E49" s="305">
        <v>1580.63</v>
      </c>
      <c r="F49" s="303">
        <f t="shared" si="0"/>
        <v>1675.47</v>
      </c>
      <c r="G49" s="303">
        <f t="shared" si="1"/>
        <v>1893.28</v>
      </c>
      <c r="H49" s="303">
        <v>59.87</v>
      </c>
      <c r="I49" s="303">
        <f t="shared" si="2"/>
        <v>3628.62</v>
      </c>
      <c r="J49" s="303">
        <f t="shared" si="3"/>
        <v>16.7547</v>
      </c>
      <c r="K49" s="303">
        <f t="shared" si="4"/>
        <v>33.509399999999999</v>
      </c>
      <c r="L49" s="303">
        <f t="shared" si="5"/>
        <v>50.264099999999999</v>
      </c>
      <c r="M49" s="303">
        <f t="shared" si="6"/>
        <v>125.66024999999999</v>
      </c>
      <c r="N49" s="303">
        <f t="shared" si="7"/>
        <v>167.54700000000003</v>
      </c>
      <c r="O49" s="303">
        <f t="shared" si="8"/>
        <v>209.43375</v>
      </c>
      <c r="P49" s="303"/>
      <c r="Q49" s="303"/>
      <c r="R49" s="303">
        <f t="shared" si="11"/>
        <v>1893.2810999999999</v>
      </c>
      <c r="S49" s="303">
        <v>59.87</v>
      </c>
      <c r="T49" s="303">
        <f t="shared" si="12"/>
        <v>3628.6210999999998</v>
      </c>
      <c r="U49" s="303">
        <f t="shared" si="13"/>
        <v>125.66024999999999</v>
      </c>
      <c r="V49" s="303">
        <f t="shared" si="14"/>
        <v>167.54700000000003</v>
      </c>
      <c r="W49" s="303">
        <f t="shared" si="15"/>
        <v>209.43375</v>
      </c>
      <c r="X49" s="244"/>
    </row>
    <row r="50" spans="1:24" s="229" customFormat="1" ht="12.75" customHeight="1">
      <c r="A50" s="436"/>
      <c r="B50" s="436"/>
      <c r="C50" s="440"/>
      <c r="D50" s="304">
        <v>2</v>
      </c>
      <c r="E50" s="305">
        <v>1512.57</v>
      </c>
      <c r="F50" s="303">
        <f t="shared" si="0"/>
        <v>1603.32</v>
      </c>
      <c r="G50" s="303">
        <f t="shared" si="1"/>
        <v>1811.75</v>
      </c>
      <c r="H50" s="303">
        <v>59.87</v>
      </c>
      <c r="I50" s="303">
        <f t="shared" si="2"/>
        <v>3474.9399999999996</v>
      </c>
      <c r="J50" s="303">
        <f t="shared" si="3"/>
        <v>16.033200000000001</v>
      </c>
      <c r="K50" s="303">
        <f t="shared" si="4"/>
        <v>32.066400000000002</v>
      </c>
      <c r="L50" s="303">
        <f t="shared" si="5"/>
        <v>48.099599999999995</v>
      </c>
      <c r="M50" s="303">
        <f t="shared" si="6"/>
        <v>120.249</v>
      </c>
      <c r="N50" s="303">
        <f t="shared" si="7"/>
        <v>160.33199999999999</v>
      </c>
      <c r="O50" s="303">
        <f t="shared" si="8"/>
        <v>200.41499999999999</v>
      </c>
      <c r="P50" s="303"/>
      <c r="Q50" s="303"/>
      <c r="R50" s="303">
        <f t="shared" si="11"/>
        <v>1811.7515999999998</v>
      </c>
      <c r="S50" s="303">
        <v>59.87</v>
      </c>
      <c r="T50" s="303">
        <f t="shared" si="12"/>
        <v>3474.9415999999997</v>
      </c>
      <c r="U50" s="303">
        <f t="shared" si="13"/>
        <v>120.249</v>
      </c>
      <c r="V50" s="303">
        <f t="shared" si="14"/>
        <v>160.33199999999999</v>
      </c>
      <c r="W50" s="303">
        <f t="shared" si="15"/>
        <v>200.41499999999999</v>
      </c>
      <c r="X50" s="244"/>
    </row>
    <row r="51" spans="1:24" s="229" customFormat="1" ht="12.75" customHeight="1" thickBot="1">
      <c r="A51" s="436"/>
      <c r="B51" s="436"/>
      <c r="C51" s="442"/>
      <c r="D51" s="314">
        <v>1</v>
      </c>
      <c r="E51" s="316">
        <v>1447.43</v>
      </c>
      <c r="F51" s="303">
        <f t="shared" si="0"/>
        <v>1534.28</v>
      </c>
      <c r="G51" s="303">
        <f t="shared" si="1"/>
        <v>1733.74</v>
      </c>
      <c r="H51" s="303">
        <v>59.87</v>
      </c>
      <c r="I51" s="303">
        <f t="shared" si="2"/>
        <v>3327.89</v>
      </c>
      <c r="J51" s="303">
        <f t="shared" si="3"/>
        <v>15.3428</v>
      </c>
      <c r="K51" s="303">
        <f t="shared" si="4"/>
        <v>30.685600000000001</v>
      </c>
      <c r="L51" s="303">
        <f t="shared" si="5"/>
        <v>46.028399999999998</v>
      </c>
      <c r="M51" s="303">
        <f t="shared" si="6"/>
        <v>115.071</v>
      </c>
      <c r="N51" s="303">
        <f t="shared" si="7"/>
        <v>153.428</v>
      </c>
      <c r="O51" s="303">
        <f t="shared" si="8"/>
        <v>191.785</v>
      </c>
      <c r="P51" s="303"/>
      <c r="Q51" s="303"/>
      <c r="R51" s="303">
        <f t="shared" si="11"/>
        <v>1733.7363999999998</v>
      </c>
      <c r="S51" s="303">
        <v>59.87</v>
      </c>
      <c r="T51" s="303">
        <f t="shared" si="12"/>
        <v>3327.8863999999994</v>
      </c>
      <c r="U51" s="303">
        <f t="shared" si="13"/>
        <v>115.071</v>
      </c>
      <c r="V51" s="303">
        <f t="shared" si="14"/>
        <v>153.428</v>
      </c>
      <c r="W51" s="303">
        <f t="shared" si="15"/>
        <v>191.785</v>
      </c>
      <c r="X51" s="244"/>
    </row>
    <row r="52" spans="1:24" s="229" customFormat="1" ht="12.75" hidden="1" customHeight="1" thickBot="1">
      <c r="A52" s="317"/>
      <c r="B52" s="318"/>
      <c r="C52" s="319"/>
      <c r="D52" s="320"/>
      <c r="E52" s="321"/>
      <c r="F52" s="322"/>
      <c r="G52" s="322"/>
      <c r="H52" s="323"/>
      <c r="I52" s="323"/>
      <c r="J52" s="323"/>
      <c r="K52" s="323"/>
      <c r="L52" s="323"/>
      <c r="M52" s="323"/>
      <c r="N52" s="323"/>
      <c r="O52" s="324"/>
      <c r="P52" s="325"/>
      <c r="Q52" s="325"/>
      <c r="R52" s="322"/>
      <c r="S52" s="322"/>
      <c r="T52" s="322"/>
      <c r="U52" s="322"/>
      <c r="V52" s="323"/>
      <c r="W52" s="326"/>
      <c r="X52" s="244"/>
    </row>
    <row r="53" spans="1:24" s="229" customFormat="1">
      <c r="A53" s="261" t="s">
        <v>204</v>
      </c>
      <c r="B53" s="244"/>
      <c r="X53" s="244"/>
    </row>
    <row r="54" spans="1:24" s="229" customFormat="1" ht="12.75" customHeight="1">
      <c r="A54" s="433" t="s">
        <v>70</v>
      </c>
      <c r="B54" s="433"/>
      <c r="C54" s="433"/>
      <c r="D54" s="433"/>
      <c r="E54" s="433"/>
      <c r="F54" s="433"/>
      <c r="G54" s="433"/>
      <c r="H54" s="433"/>
      <c r="I54" s="433"/>
      <c r="J54" s="433"/>
      <c r="K54" s="433"/>
      <c r="L54" s="433"/>
      <c r="M54" s="433"/>
      <c r="N54" s="433"/>
      <c r="O54" s="433"/>
      <c r="P54" s="433"/>
      <c r="Q54" s="433"/>
      <c r="R54" s="433"/>
      <c r="S54" s="433"/>
      <c r="T54" s="433"/>
      <c r="U54" s="433"/>
      <c r="V54" s="433"/>
      <c r="W54" s="433"/>
      <c r="X54" s="244"/>
    </row>
    <row r="55" spans="1:24" s="229" customFormat="1">
      <c r="A55" s="434"/>
      <c r="B55" s="434"/>
      <c r="C55" s="434"/>
      <c r="D55" s="434"/>
      <c r="E55" s="434"/>
      <c r="F55" s="434"/>
      <c r="G55" s="434"/>
      <c r="H55" s="434"/>
      <c r="I55" s="434"/>
      <c r="J55" s="434"/>
      <c r="K55" s="434"/>
      <c r="L55" s="434"/>
      <c r="M55" s="434"/>
      <c r="N55" s="434"/>
      <c r="O55" s="434"/>
      <c r="P55" s="434"/>
      <c r="Q55" s="434"/>
      <c r="R55" s="434"/>
      <c r="S55" s="434"/>
      <c r="T55" s="434"/>
      <c r="U55" s="434"/>
      <c r="V55" s="434"/>
      <c r="W55" s="434"/>
      <c r="X55" s="244"/>
    </row>
    <row r="56" spans="1:24" s="229" customFormat="1">
      <c r="A56" s="244"/>
      <c r="B56" s="244"/>
      <c r="X56" s="244"/>
    </row>
    <row r="57" spans="1:24" s="229" customFormat="1">
      <c r="A57" s="244"/>
      <c r="B57" s="244"/>
      <c r="X57" s="244"/>
    </row>
    <row r="58" spans="1:24" s="229" customFormat="1">
      <c r="A58" s="244"/>
      <c r="B58" s="244"/>
      <c r="X58" s="244"/>
    </row>
    <row r="59" spans="1:24" s="229" customFormat="1">
      <c r="A59" s="244"/>
      <c r="B59" s="244"/>
      <c r="X59" s="244"/>
    </row>
    <row r="60" spans="1:24" s="229" customFormat="1">
      <c r="A60" s="244"/>
      <c r="B60" s="244"/>
      <c r="X60" s="244"/>
    </row>
  </sheetData>
  <mergeCells count="48">
    <mergeCell ref="A26:A38"/>
    <mergeCell ref="B26:B38"/>
    <mergeCell ref="C26:C28"/>
    <mergeCell ref="C29:C33"/>
    <mergeCell ref="C34:C38"/>
    <mergeCell ref="C13:C15"/>
    <mergeCell ref="C16:C20"/>
    <mergeCell ref="C21:C25"/>
    <mergeCell ref="B13:B25"/>
    <mergeCell ref="A13:A25"/>
    <mergeCell ref="A54:W54"/>
    <mergeCell ref="A55:W55"/>
    <mergeCell ref="A39:A51"/>
    <mergeCell ref="B39:B51"/>
    <mergeCell ref="C39:C41"/>
    <mergeCell ref="C42:C46"/>
    <mergeCell ref="C47:C51"/>
    <mergeCell ref="A5:W5"/>
    <mergeCell ref="A1:W1"/>
    <mergeCell ref="A2:W2"/>
    <mergeCell ref="A4:W4"/>
    <mergeCell ref="A7:D7"/>
    <mergeCell ref="G7:W7"/>
    <mergeCell ref="E7:E10"/>
    <mergeCell ref="U9:W9"/>
    <mergeCell ref="G10:G12"/>
    <mergeCell ref="U10:W10"/>
    <mergeCell ref="G8:Q8"/>
    <mergeCell ref="R10:R12"/>
    <mergeCell ref="S10:S12"/>
    <mergeCell ref="T10:T12"/>
    <mergeCell ref="J9:Q9"/>
    <mergeCell ref="Q10:Q12"/>
    <mergeCell ref="A8:A12"/>
    <mergeCell ref="B8:B12"/>
    <mergeCell ref="C8:C12"/>
    <mergeCell ref="D8:D12"/>
    <mergeCell ref="R8:W8"/>
    <mergeCell ref="G9:I9"/>
    <mergeCell ref="R9:T9"/>
    <mergeCell ref="E11:E12"/>
    <mergeCell ref="P10:P12"/>
    <mergeCell ref="H10:H12"/>
    <mergeCell ref="I10:I12"/>
    <mergeCell ref="J10:O10"/>
    <mergeCell ref="J11:L11"/>
    <mergeCell ref="F7:F10"/>
    <mergeCell ref="F11:F12"/>
  </mergeCells>
  <phoneticPr fontId="0" type="noConversion"/>
  <pageMargins left="0.59027777777777779" right="0.19652777777777777" top="0.39374999999999999" bottom="0.39374999999999999" header="0.51180555555555551" footer="0.51180555555555551"/>
  <pageSetup paperSize="9" scale="61" firstPageNumber="0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5"/>
  <sheetViews>
    <sheetView showGridLines="0" workbookViewId="0">
      <selection activeCell="A37" sqref="A37"/>
    </sheetView>
  </sheetViews>
  <sheetFormatPr defaultColWidth="9.140625" defaultRowHeight="12.75"/>
  <cols>
    <col min="1" max="1" width="61.140625" style="81" customWidth="1"/>
    <col min="2" max="3" width="17" style="82" customWidth="1"/>
    <col min="4" max="16384" width="9.140625" style="82"/>
  </cols>
  <sheetData>
    <row r="1" spans="1:4" s="2" customFormat="1" ht="12.75" customHeight="1">
      <c r="A1" s="352" t="s">
        <v>63</v>
      </c>
      <c r="B1" s="352"/>
      <c r="C1" s="352"/>
      <c r="D1" s="13"/>
    </row>
    <row r="2" spans="1:4" s="2" customFormat="1" ht="12.75" customHeight="1">
      <c r="A2" s="352" t="s">
        <v>20</v>
      </c>
      <c r="B2" s="352"/>
      <c r="C2" s="352"/>
    </row>
    <row r="3" spans="1:4" s="2" customFormat="1" ht="12.75" customHeight="1">
      <c r="A3" s="5"/>
      <c r="B3" s="5"/>
      <c r="C3" s="5"/>
    </row>
    <row r="4" spans="1:4" s="2" customFormat="1" ht="12.75" customHeight="1">
      <c r="A4" s="353" t="s">
        <v>2</v>
      </c>
      <c r="B4" s="353"/>
      <c r="C4" s="353"/>
    </row>
    <row r="5" spans="1:4" s="1" customFormat="1">
      <c r="A5" s="338" t="s">
        <v>206</v>
      </c>
      <c r="B5" s="333"/>
      <c r="C5" s="339">
        <v>1</v>
      </c>
    </row>
    <row r="6" spans="1:4" s="2" customFormat="1" ht="12.75" customHeight="1">
      <c r="A6" s="388" t="s">
        <v>4</v>
      </c>
      <c r="B6" s="382" t="s">
        <v>71</v>
      </c>
      <c r="C6" s="389"/>
    </row>
    <row r="7" spans="1:4" s="2" customFormat="1">
      <c r="A7" s="388"/>
      <c r="B7" s="214" t="s">
        <v>5</v>
      </c>
      <c r="C7" s="216" t="s">
        <v>67</v>
      </c>
    </row>
    <row r="8" spans="1:4" s="2" customFormat="1" ht="12.75" customHeight="1">
      <c r="A8" s="173" t="s">
        <v>179</v>
      </c>
      <c r="B8" s="301">
        <v>30471.11</v>
      </c>
      <c r="C8" s="301">
        <v>30471.11</v>
      </c>
    </row>
    <row r="9" spans="1:4" s="2" customFormat="1" ht="12.75" customHeight="1">
      <c r="A9" s="173" t="s">
        <v>180</v>
      </c>
      <c r="B9" s="301">
        <v>28947.55</v>
      </c>
      <c r="C9" s="301">
        <v>28947.55</v>
      </c>
    </row>
    <row r="10" spans="1:4" s="2" customFormat="1" ht="12.75" customHeight="1">
      <c r="A10" s="173" t="s">
        <v>181</v>
      </c>
      <c r="B10" s="301">
        <v>27500.17</v>
      </c>
      <c r="C10" s="301">
        <v>27500.17</v>
      </c>
    </row>
    <row r="11" spans="1:4" s="2" customFormat="1" ht="12.75" hidden="1" customHeight="1">
      <c r="A11" s="80"/>
      <c r="B11" s="17"/>
      <c r="C11" s="17"/>
    </row>
    <row r="12" spans="1:4" s="2" customFormat="1" ht="12.75" hidden="1" customHeight="1">
      <c r="A12" s="80"/>
      <c r="B12" s="17"/>
      <c r="C12" s="17"/>
    </row>
    <row r="13" spans="1:4" s="2" customFormat="1" ht="12.75" hidden="1" customHeight="1">
      <c r="A13" s="80"/>
      <c r="B13" s="17"/>
      <c r="C13" s="17"/>
    </row>
    <row r="14" spans="1:4" s="2" customFormat="1" ht="12.75" hidden="1" customHeight="1">
      <c r="A14" s="80"/>
      <c r="B14" s="17"/>
      <c r="C14" s="17"/>
    </row>
    <row r="15" spans="1:4" s="2" customFormat="1" ht="12.75" hidden="1" customHeight="1">
      <c r="A15" s="80"/>
      <c r="B15" s="17"/>
      <c r="C15" s="17"/>
    </row>
    <row r="16" spans="1:4" s="2" customFormat="1" ht="12.75" hidden="1" customHeight="1">
      <c r="A16" s="80"/>
      <c r="B16" s="17"/>
      <c r="C16" s="17"/>
    </row>
    <row r="17" spans="1:3" s="2" customFormat="1" ht="12.75" hidden="1" customHeight="1">
      <c r="A17" s="80"/>
      <c r="B17" s="17"/>
      <c r="C17" s="17"/>
    </row>
    <row r="18" spans="1:3" s="2" customFormat="1" ht="12.75" hidden="1" customHeight="1">
      <c r="A18" s="80"/>
      <c r="B18" s="17"/>
      <c r="C18" s="17"/>
    </row>
    <row r="19" spans="1:3" s="2" customFormat="1" ht="12.75" hidden="1" customHeight="1">
      <c r="A19" s="80"/>
      <c r="B19" s="17"/>
      <c r="C19" s="17"/>
    </row>
    <row r="20" spans="1:3" s="2" customFormat="1" ht="12.75" hidden="1" customHeight="1">
      <c r="A20" s="80"/>
      <c r="B20" s="17"/>
      <c r="C20" s="17"/>
    </row>
    <row r="21" spans="1:3" s="2" customFormat="1" ht="12.75" hidden="1" customHeight="1">
      <c r="A21" s="80"/>
      <c r="B21" s="17"/>
      <c r="C21" s="17"/>
    </row>
    <row r="22" spans="1:3" s="2" customFormat="1" ht="12.75" hidden="1" customHeight="1">
      <c r="A22" s="80"/>
      <c r="B22" s="17"/>
      <c r="C22" s="17"/>
    </row>
    <row r="23" spans="1:3" s="2" customFormat="1" ht="12.75" hidden="1" customHeight="1">
      <c r="A23" s="80"/>
      <c r="B23" s="17"/>
      <c r="C23" s="17"/>
    </row>
    <row r="24" spans="1:3" s="2" customFormat="1" ht="12.75" hidden="1" customHeight="1">
      <c r="A24" s="80"/>
      <c r="B24" s="17"/>
      <c r="C24" s="17"/>
    </row>
    <row r="25" spans="1:3" s="2" customFormat="1" ht="12.75" hidden="1" customHeight="1">
      <c r="A25" s="80"/>
      <c r="B25" s="17"/>
      <c r="C25" s="17"/>
    </row>
    <row r="26" spans="1:3" s="2" customFormat="1" ht="12.75" hidden="1" customHeight="1">
      <c r="A26" s="80"/>
      <c r="B26" s="17"/>
      <c r="C26" s="17"/>
    </row>
    <row r="27" spans="1:3" s="2" customFormat="1" ht="12.75" hidden="1" customHeight="1">
      <c r="A27" s="80"/>
      <c r="B27" s="17"/>
      <c r="C27" s="17"/>
    </row>
    <row r="28" spans="1:3" s="2" customFormat="1" ht="12.75" hidden="1" customHeight="1">
      <c r="A28" s="80"/>
      <c r="B28" s="17"/>
      <c r="C28" s="17"/>
    </row>
    <row r="29" spans="1:3" s="2" customFormat="1" ht="12.75" hidden="1" customHeight="1">
      <c r="A29" s="80"/>
      <c r="B29" s="17"/>
      <c r="C29" s="17"/>
    </row>
    <row r="30" spans="1:3" s="2" customFormat="1" ht="12.75" hidden="1" customHeight="1">
      <c r="A30" s="80"/>
      <c r="B30" s="17"/>
      <c r="C30" s="17"/>
    </row>
    <row r="31" spans="1:3" s="2" customFormat="1" ht="12.75" hidden="1" customHeight="1">
      <c r="A31" s="80"/>
      <c r="B31" s="17"/>
      <c r="C31" s="17"/>
    </row>
    <row r="32" spans="1:3" s="2" customFormat="1">
      <c r="A32" s="225" t="s">
        <v>207</v>
      </c>
    </row>
    <row r="33" spans="1:11">
      <c r="A33" s="336" t="s">
        <v>70</v>
      </c>
      <c r="B33" s="83"/>
      <c r="C33" s="83"/>
      <c r="D33" s="83"/>
      <c r="E33" s="83"/>
      <c r="F33" s="83"/>
      <c r="G33" s="83"/>
      <c r="H33" s="83"/>
      <c r="I33" s="83"/>
      <c r="J33" s="83"/>
      <c r="K33" s="83"/>
    </row>
    <row r="34" spans="1:11">
      <c r="A34" s="337" t="s">
        <v>146</v>
      </c>
      <c r="B34" s="84"/>
      <c r="C34" s="84"/>
      <c r="D34" s="84"/>
      <c r="E34" s="84"/>
      <c r="F34" s="84"/>
      <c r="G34" s="84"/>
      <c r="H34" s="84"/>
      <c r="I34" s="84"/>
      <c r="J34" s="84"/>
      <c r="K34" s="84"/>
    </row>
    <row r="35" spans="1:11">
      <c r="A35" s="340"/>
    </row>
  </sheetData>
  <sheetProtection password="C3CC" sheet="1" objects="1" scenarios="1"/>
  <mergeCells count="5">
    <mergeCell ref="A1:C1"/>
    <mergeCell ref="A2:C2"/>
    <mergeCell ref="A4:C4"/>
    <mergeCell ref="A6:A7"/>
    <mergeCell ref="B6:C6"/>
  </mergeCells>
  <phoneticPr fontId="0" type="noConversion"/>
  <pageMargins left="0.59027777777777779" right="0.39374999999999999" top="0.59027777777777779" bottom="0.59027777777777779" header="0.51180555555555551" footer="0.51180555555555551"/>
  <pageSetup paperSize="9" firstPageNumber="0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8"/>
  <sheetViews>
    <sheetView workbookViewId="0">
      <selection activeCell="H26" sqref="H26"/>
    </sheetView>
  </sheetViews>
  <sheetFormatPr defaultColWidth="9.140625" defaultRowHeight="12.75"/>
  <cols>
    <col min="1" max="1" width="27.85546875" style="1" customWidth="1"/>
    <col min="2" max="2" width="45.7109375" style="2" customWidth="1"/>
    <col min="3" max="3" width="7.85546875" style="1" customWidth="1"/>
    <col min="4" max="4" width="10.5703125" style="2" customWidth="1"/>
    <col min="5" max="5" width="12.85546875" style="2" customWidth="1"/>
    <col min="6" max="6" width="11.28515625" style="2" customWidth="1"/>
    <col min="7" max="7" width="7" style="2" customWidth="1"/>
    <col min="8" max="8" width="11.5703125" style="2" customWidth="1"/>
    <col min="9" max="9" width="8.7109375" style="2" customWidth="1"/>
    <col min="10" max="10" width="10.85546875" style="2" customWidth="1"/>
    <col min="11" max="11" width="11" style="2" customWidth="1"/>
    <col min="12" max="12" width="7.5703125" style="2" customWidth="1"/>
    <col min="13" max="13" width="13.5703125" style="2" customWidth="1"/>
    <col min="14" max="14" width="10.7109375" style="2" customWidth="1"/>
    <col min="15" max="15" width="10.85546875" style="2" customWidth="1"/>
    <col min="16" max="16" width="8.7109375" style="2" customWidth="1"/>
    <col min="17" max="17" width="8.5703125" style="2" customWidth="1"/>
    <col min="18" max="18" width="8.7109375" style="2" customWidth="1"/>
    <col min="19" max="16384" width="9.140625" style="2"/>
  </cols>
  <sheetData>
    <row r="1" spans="1:18" ht="12.75" customHeight="1">
      <c r="A1" s="352" t="s">
        <v>63</v>
      </c>
      <c r="B1" s="352"/>
      <c r="C1" s="352"/>
      <c r="D1" s="352"/>
      <c r="E1" s="352"/>
      <c r="F1" s="352"/>
      <c r="G1" s="352"/>
      <c r="H1" s="352"/>
      <c r="I1" s="352"/>
      <c r="J1" s="352"/>
      <c r="K1" s="352"/>
      <c r="L1" s="352"/>
      <c r="M1" s="352"/>
      <c r="N1" s="352"/>
      <c r="O1" s="352"/>
      <c r="P1" s="352"/>
      <c r="Q1" s="352"/>
      <c r="R1" s="352"/>
    </row>
    <row r="2" spans="1:18" s="7" customFormat="1" ht="12.75" customHeight="1">
      <c r="A2" s="352" t="s">
        <v>22</v>
      </c>
      <c r="B2" s="352"/>
      <c r="C2" s="352"/>
      <c r="D2" s="352"/>
      <c r="E2" s="352"/>
      <c r="F2" s="352"/>
      <c r="G2" s="352"/>
      <c r="H2" s="352"/>
      <c r="I2" s="352"/>
      <c r="J2" s="352"/>
      <c r="K2" s="352"/>
      <c r="L2" s="352"/>
      <c r="M2" s="352"/>
      <c r="N2" s="352"/>
      <c r="O2" s="352"/>
      <c r="P2" s="352"/>
      <c r="Q2" s="352"/>
      <c r="R2" s="352"/>
    </row>
    <row r="3" spans="1:18">
      <c r="A3" s="6"/>
      <c r="B3" s="6"/>
    </row>
    <row r="4" spans="1:18" ht="12.75" customHeight="1">
      <c r="A4" s="449" t="s">
        <v>145</v>
      </c>
      <c r="B4" s="449"/>
      <c r="C4" s="449"/>
    </row>
    <row r="5" spans="1:18" ht="12.75" customHeight="1">
      <c r="A5" s="450" t="s">
        <v>65</v>
      </c>
      <c r="B5" s="450"/>
      <c r="C5" s="6"/>
    </row>
    <row r="6" spans="1:18" ht="13.5" customHeight="1">
      <c r="A6" s="2"/>
      <c r="P6" s="79"/>
      <c r="Q6" s="85"/>
      <c r="R6" s="79">
        <v>1</v>
      </c>
    </row>
    <row r="7" spans="1:18" s="19" customFormat="1" ht="12.75" customHeight="1" thickBot="1">
      <c r="A7" s="388" t="s">
        <v>23</v>
      </c>
      <c r="B7" s="382"/>
      <c r="C7" s="460" t="s">
        <v>72</v>
      </c>
      <c r="D7" s="460"/>
      <c r="E7" s="460"/>
      <c r="F7" s="460"/>
      <c r="G7" s="460"/>
      <c r="H7" s="460"/>
      <c r="I7" s="460"/>
      <c r="J7" s="460"/>
      <c r="K7" s="460"/>
      <c r="L7" s="460"/>
      <c r="M7" s="460"/>
      <c r="N7" s="460"/>
      <c r="O7" s="460"/>
      <c r="P7" s="460"/>
      <c r="Q7" s="460"/>
      <c r="R7" s="461"/>
    </row>
    <row r="8" spans="1:18" s="19" customFormat="1" ht="25.5" customHeight="1" thickTop="1">
      <c r="A8" s="458"/>
      <c r="B8" s="459"/>
      <c r="C8" s="453" t="s">
        <v>73</v>
      </c>
      <c r="D8" s="452" t="s">
        <v>74</v>
      </c>
      <c r="E8" s="452" t="s">
        <v>75</v>
      </c>
      <c r="F8" s="452" t="s">
        <v>76</v>
      </c>
      <c r="G8" s="451" t="s">
        <v>77</v>
      </c>
      <c r="H8" s="451"/>
      <c r="I8" s="451"/>
      <c r="J8" s="451"/>
      <c r="K8" s="451"/>
      <c r="L8" s="451"/>
      <c r="M8" s="452" t="s">
        <v>78</v>
      </c>
      <c r="N8" s="451" t="s">
        <v>79</v>
      </c>
      <c r="O8" s="451"/>
      <c r="P8" s="451" t="s">
        <v>80</v>
      </c>
      <c r="Q8" s="451"/>
      <c r="R8" s="454" t="s">
        <v>10</v>
      </c>
    </row>
    <row r="9" spans="1:18" s="19" customFormat="1" ht="31.5">
      <c r="A9" s="151" t="s">
        <v>26</v>
      </c>
      <c r="B9" s="115" t="s">
        <v>27</v>
      </c>
      <c r="C9" s="453"/>
      <c r="D9" s="452"/>
      <c r="E9" s="452"/>
      <c r="F9" s="452"/>
      <c r="G9" s="118" t="s">
        <v>81</v>
      </c>
      <c r="H9" s="118" t="s">
        <v>82</v>
      </c>
      <c r="I9" s="118" t="s">
        <v>83</v>
      </c>
      <c r="J9" s="118" t="s">
        <v>84</v>
      </c>
      <c r="K9" s="118" t="s">
        <v>85</v>
      </c>
      <c r="L9" s="118" t="s">
        <v>86</v>
      </c>
      <c r="M9" s="452"/>
      <c r="N9" s="118" t="s">
        <v>87</v>
      </c>
      <c r="O9" s="118" t="s">
        <v>88</v>
      </c>
      <c r="P9" s="118" t="s">
        <v>89</v>
      </c>
      <c r="Q9" s="118" t="s">
        <v>90</v>
      </c>
      <c r="R9" s="454"/>
    </row>
    <row r="10" spans="1:18" ht="13.5" customHeight="1" thickBot="1">
      <c r="A10" s="395" t="s">
        <v>29</v>
      </c>
      <c r="B10" s="457"/>
      <c r="C10" s="152"/>
      <c r="D10" s="86"/>
      <c r="E10" s="86"/>
      <c r="F10" s="86"/>
      <c r="G10" s="86"/>
      <c r="H10" s="86"/>
      <c r="I10" s="86"/>
      <c r="J10" s="86"/>
      <c r="K10" s="86"/>
      <c r="L10" s="86"/>
      <c r="M10" s="86"/>
      <c r="N10" s="86"/>
      <c r="O10" s="86"/>
      <c r="P10" s="86"/>
      <c r="Q10" s="86"/>
      <c r="R10" s="87">
        <f>SUM(C10:Q10)</f>
        <v>0</v>
      </c>
    </row>
    <row r="11" spans="1:18" ht="12.75" customHeight="1">
      <c r="A11" s="397" t="s">
        <v>30</v>
      </c>
      <c r="B11" s="153" t="s">
        <v>31</v>
      </c>
      <c r="C11" s="154"/>
      <c r="D11" s="88"/>
      <c r="E11" s="88"/>
      <c r="F11" s="88"/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88"/>
      <c r="R11" s="89">
        <f t="shared" ref="R11:R36" si="0">SUM(C11:Q11)</f>
        <v>0</v>
      </c>
    </row>
    <row r="12" spans="1:18">
      <c r="A12" s="397"/>
      <c r="B12" s="155" t="s">
        <v>32</v>
      </c>
      <c r="C12" s="156"/>
      <c r="D12" s="90"/>
      <c r="E12" s="90"/>
      <c r="F12" s="90"/>
      <c r="G12" s="90"/>
      <c r="H12" s="90"/>
      <c r="I12" s="90"/>
      <c r="J12" s="90"/>
      <c r="K12" s="90"/>
      <c r="L12" s="90"/>
      <c r="M12" s="90"/>
      <c r="N12" s="90"/>
      <c r="O12" s="90"/>
      <c r="P12" s="90"/>
      <c r="Q12" s="90"/>
      <c r="R12" s="91">
        <f t="shared" si="0"/>
        <v>0</v>
      </c>
    </row>
    <row r="13" spans="1:18">
      <c r="A13" s="397"/>
      <c r="B13" s="157" t="s">
        <v>33</v>
      </c>
      <c r="C13" s="158"/>
      <c r="D13" s="92"/>
      <c r="E13" s="92"/>
      <c r="F13" s="92"/>
      <c r="G13" s="92"/>
      <c r="H13" s="92"/>
      <c r="I13" s="92"/>
      <c r="J13" s="92"/>
      <c r="K13" s="92"/>
      <c r="L13" s="92"/>
      <c r="M13" s="92"/>
      <c r="N13" s="92"/>
      <c r="O13" s="92"/>
      <c r="P13" s="92"/>
      <c r="Q13" s="92"/>
      <c r="R13" s="93">
        <f t="shared" si="0"/>
        <v>0</v>
      </c>
    </row>
    <row r="14" spans="1:18" ht="12.75" customHeight="1">
      <c r="A14" s="393" t="s">
        <v>34</v>
      </c>
      <c r="B14" s="153" t="s">
        <v>35</v>
      </c>
      <c r="C14" s="159"/>
      <c r="D14" s="88"/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89">
        <f t="shared" si="0"/>
        <v>0</v>
      </c>
    </row>
    <row r="15" spans="1:18">
      <c r="A15" s="393"/>
      <c r="B15" s="155" t="s">
        <v>36</v>
      </c>
      <c r="C15" s="160"/>
      <c r="D15" s="90"/>
      <c r="E15" s="90"/>
      <c r="F15" s="90"/>
      <c r="G15" s="90"/>
      <c r="H15" s="90"/>
      <c r="I15" s="90"/>
      <c r="J15" s="90"/>
      <c r="K15" s="90"/>
      <c r="L15" s="90"/>
      <c r="M15" s="90"/>
      <c r="N15" s="90"/>
      <c r="O15" s="90"/>
      <c r="P15" s="90"/>
      <c r="Q15" s="90"/>
      <c r="R15" s="91">
        <f t="shared" si="0"/>
        <v>0</v>
      </c>
    </row>
    <row r="16" spans="1:18">
      <c r="A16" s="393"/>
      <c r="B16" s="157" t="s">
        <v>37</v>
      </c>
      <c r="C16" s="161"/>
      <c r="D16" s="92"/>
      <c r="E16" s="92"/>
      <c r="F16" s="92"/>
      <c r="G16" s="92"/>
      <c r="H16" s="92"/>
      <c r="I16" s="92"/>
      <c r="J16" s="92"/>
      <c r="K16" s="92"/>
      <c r="L16" s="92"/>
      <c r="M16" s="92"/>
      <c r="N16" s="92"/>
      <c r="O16" s="92"/>
      <c r="P16" s="92"/>
      <c r="Q16" s="92"/>
      <c r="R16" s="93">
        <f t="shared" si="0"/>
        <v>0</v>
      </c>
    </row>
    <row r="17" spans="1:18">
      <c r="A17" s="144" t="s">
        <v>38</v>
      </c>
      <c r="B17" s="162" t="s">
        <v>39</v>
      </c>
      <c r="C17" s="163"/>
      <c r="D17" s="94"/>
      <c r="E17" s="94"/>
      <c r="F17" s="94"/>
      <c r="G17" s="94"/>
      <c r="H17" s="94"/>
      <c r="I17" s="94"/>
      <c r="J17" s="94"/>
      <c r="K17" s="94"/>
      <c r="L17" s="94"/>
      <c r="M17" s="94"/>
      <c r="N17" s="94"/>
      <c r="O17" s="94"/>
      <c r="P17" s="94"/>
      <c r="Q17" s="94"/>
      <c r="R17" s="95">
        <f t="shared" si="0"/>
        <v>0</v>
      </c>
    </row>
    <row r="18" spans="1:18" ht="12.75" customHeight="1">
      <c r="A18" s="393" t="s">
        <v>40</v>
      </c>
      <c r="B18" s="153" t="s">
        <v>41</v>
      </c>
      <c r="C18" s="159"/>
      <c r="D18" s="88"/>
      <c r="E18" s="88"/>
      <c r="F18" s="88"/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9">
        <f t="shared" si="0"/>
        <v>0</v>
      </c>
    </row>
    <row r="19" spans="1:18">
      <c r="A19" s="393"/>
      <c r="B19" s="157" t="s">
        <v>42</v>
      </c>
      <c r="C19" s="161"/>
      <c r="D19" s="92"/>
      <c r="E19" s="92"/>
      <c r="F19" s="92"/>
      <c r="G19" s="92"/>
      <c r="H19" s="92"/>
      <c r="I19" s="92"/>
      <c r="J19" s="92"/>
      <c r="K19" s="92"/>
      <c r="L19" s="92"/>
      <c r="M19" s="92"/>
      <c r="N19" s="92"/>
      <c r="O19" s="92"/>
      <c r="P19" s="92"/>
      <c r="Q19" s="92"/>
      <c r="R19" s="93">
        <f t="shared" si="0"/>
        <v>0</v>
      </c>
    </row>
    <row r="20" spans="1:18" ht="12.75" customHeight="1">
      <c r="A20" s="393" t="s">
        <v>43</v>
      </c>
      <c r="B20" s="153" t="s">
        <v>44</v>
      </c>
      <c r="C20" s="159"/>
      <c r="D20" s="88"/>
      <c r="E20" s="88"/>
      <c r="F20" s="88"/>
      <c r="G20" s="88"/>
      <c r="H20" s="88"/>
      <c r="I20" s="88"/>
      <c r="J20" s="88"/>
      <c r="K20" s="88"/>
      <c r="L20" s="88"/>
      <c r="M20" s="88"/>
      <c r="N20" s="88"/>
      <c r="O20" s="88"/>
      <c r="P20" s="88"/>
      <c r="Q20" s="88"/>
      <c r="R20" s="89">
        <f t="shared" si="0"/>
        <v>0</v>
      </c>
    </row>
    <row r="21" spans="1:18" ht="25.5">
      <c r="A21" s="393"/>
      <c r="B21" s="155" t="s">
        <v>45</v>
      </c>
      <c r="C21" s="160"/>
      <c r="D21" s="90"/>
      <c r="E21" s="90"/>
      <c r="F21" s="90"/>
      <c r="G21" s="90"/>
      <c r="H21" s="90"/>
      <c r="I21" s="90"/>
      <c r="J21" s="90"/>
      <c r="K21" s="90"/>
      <c r="L21" s="90"/>
      <c r="M21" s="90"/>
      <c r="N21" s="90"/>
      <c r="O21" s="90"/>
      <c r="P21" s="90"/>
      <c r="Q21" s="90"/>
      <c r="R21" s="91">
        <f t="shared" si="0"/>
        <v>0</v>
      </c>
    </row>
    <row r="22" spans="1:18" ht="38.25">
      <c r="A22" s="393"/>
      <c r="B22" s="155" t="s">
        <v>46</v>
      </c>
      <c r="C22" s="156"/>
      <c r="D22" s="90"/>
      <c r="E22" s="90"/>
      <c r="F22" s="90"/>
      <c r="G22" s="90"/>
      <c r="H22" s="90"/>
      <c r="I22" s="90"/>
      <c r="J22" s="90"/>
      <c r="K22" s="90"/>
      <c r="L22" s="90"/>
      <c r="M22" s="90"/>
      <c r="N22" s="90"/>
      <c r="O22" s="90"/>
      <c r="P22" s="90"/>
      <c r="Q22" s="90"/>
      <c r="R22" s="91">
        <f t="shared" si="0"/>
        <v>0</v>
      </c>
    </row>
    <row r="23" spans="1:18" ht="38.25">
      <c r="A23" s="393"/>
      <c r="B23" s="155" t="s">
        <v>47</v>
      </c>
      <c r="C23" s="156"/>
      <c r="D23" s="90"/>
      <c r="E23" s="90"/>
      <c r="F23" s="90"/>
      <c r="G23" s="90"/>
      <c r="H23" s="90"/>
      <c r="I23" s="90"/>
      <c r="J23" s="90"/>
      <c r="K23" s="90"/>
      <c r="L23" s="90"/>
      <c r="M23" s="90"/>
      <c r="N23" s="90"/>
      <c r="O23" s="90"/>
      <c r="P23" s="90"/>
      <c r="Q23" s="90"/>
      <c r="R23" s="91">
        <f t="shared" si="0"/>
        <v>0</v>
      </c>
    </row>
    <row r="24" spans="1:18" ht="25.5">
      <c r="A24" s="393"/>
      <c r="B24" s="155" t="s">
        <v>48</v>
      </c>
      <c r="C24" s="156"/>
      <c r="D24" s="90"/>
      <c r="E24" s="90"/>
      <c r="F24" s="90"/>
      <c r="G24" s="90"/>
      <c r="H24" s="90"/>
      <c r="I24" s="90"/>
      <c r="J24" s="90"/>
      <c r="K24" s="90"/>
      <c r="L24" s="90"/>
      <c r="M24" s="90"/>
      <c r="N24" s="90"/>
      <c r="O24" s="90"/>
      <c r="P24" s="90"/>
      <c r="Q24" s="90"/>
      <c r="R24" s="91">
        <f t="shared" si="0"/>
        <v>0</v>
      </c>
    </row>
    <row r="25" spans="1:18">
      <c r="A25" s="393"/>
      <c r="B25" s="157" t="s">
        <v>49</v>
      </c>
      <c r="C25" s="158"/>
      <c r="D25" s="92"/>
      <c r="E25" s="92"/>
      <c r="F25" s="92"/>
      <c r="G25" s="92"/>
      <c r="H25" s="92"/>
      <c r="I25" s="92"/>
      <c r="J25" s="92"/>
      <c r="K25" s="92"/>
      <c r="L25" s="92"/>
      <c r="M25" s="92"/>
      <c r="N25" s="92"/>
      <c r="O25" s="92"/>
      <c r="P25" s="92"/>
      <c r="Q25" s="92"/>
      <c r="R25" s="93">
        <f t="shared" si="0"/>
        <v>0</v>
      </c>
    </row>
    <row r="26" spans="1:18" ht="12.75" customHeight="1">
      <c r="A26" s="394" t="s">
        <v>50</v>
      </c>
      <c r="B26" s="153" t="s">
        <v>51</v>
      </c>
      <c r="C26" s="159"/>
      <c r="D26" s="88"/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9">
        <f t="shared" si="0"/>
        <v>0</v>
      </c>
    </row>
    <row r="27" spans="1:18">
      <c r="A27" s="394"/>
      <c r="B27" s="155" t="s">
        <v>52</v>
      </c>
      <c r="C27" s="160"/>
      <c r="D27" s="90"/>
      <c r="E27" s="90"/>
      <c r="F27" s="90"/>
      <c r="G27" s="90"/>
      <c r="H27" s="90"/>
      <c r="I27" s="90"/>
      <c r="J27" s="90"/>
      <c r="K27" s="90"/>
      <c r="L27" s="90"/>
      <c r="M27" s="90"/>
      <c r="N27" s="90"/>
      <c r="O27" s="90"/>
      <c r="P27" s="90"/>
      <c r="Q27" s="90"/>
      <c r="R27" s="91">
        <f t="shared" si="0"/>
        <v>0</v>
      </c>
    </row>
    <row r="28" spans="1:18">
      <c r="A28" s="394"/>
      <c r="B28" s="155" t="s">
        <v>53</v>
      </c>
      <c r="C28" s="160"/>
      <c r="D28" s="90"/>
      <c r="E28" s="90"/>
      <c r="F28" s="90"/>
      <c r="G28" s="90"/>
      <c r="H28" s="90"/>
      <c r="I28" s="90"/>
      <c r="J28" s="90"/>
      <c r="K28" s="90"/>
      <c r="L28" s="90"/>
      <c r="M28" s="90"/>
      <c r="N28" s="90"/>
      <c r="O28" s="90"/>
      <c r="P28" s="90"/>
      <c r="Q28" s="90"/>
      <c r="R28" s="91">
        <f t="shared" si="0"/>
        <v>0</v>
      </c>
    </row>
    <row r="29" spans="1:18">
      <c r="A29" s="394"/>
      <c r="B29" s="155" t="s">
        <v>54</v>
      </c>
      <c r="C29" s="160"/>
      <c r="D29" s="90"/>
      <c r="E29" s="90"/>
      <c r="F29" s="90"/>
      <c r="G29" s="90"/>
      <c r="H29" s="90"/>
      <c r="I29" s="90"/>
      <c r="J29" s="90"/>
      <c r="K29" s="90"/>
      <c r="L29" s="90"/>
      <c r="M29" s="90"/>
      <c r="N29" s="90"/>
      <c r="O29" s="90"/>
      <c r="P29" s="90"/>
      <c r="Q29" s="90"/>
      <c r="R29" s="91">
        <f t="shared" si="0"/>
        <v>0</v>
      </c>
    </row>
    <row r="30" spans="1:18">
      <c r="A30" s="394"/>
      <c r="B30" s="155" t="s">
        <v>55</v>
      </c>
      <c r="C30" s="160"/>
      <c r="D30" s="90"/>
      <c r="E30" s="90"/>
      <c r="F30" s="90"/>
      <c r="G30" s="90"/>
      <c r="H30" s="90"/>
      <c r="I30" s="90"/>
      <c r="J30" s="90"/>
      <c r="K30" s="90"/>
      <c r="L30" s="90"/>
      <c r="M30" s="90"/>
      <c r="N30" s="90"/>
      <c r="O30" s="90"/>
      <c r="P30" s="90"/>
      <c r="Q30" s="90"/>
      <c r="R30" s="91">
        <f t="shared" si="0"/>
        <v>0</v>
      </c>
    </row>
    <row r="31" spans="1:18">
      <c r="A31" s="394"/>
      <c r="B31" s="164" t="s">
        <v>56</v>
      </c>
      <c r="C31" s="165"/>
      <c r="D31" s="96"/>
      <c r="E31" s="96"/>
      <c r="F31" s="96"/>
      <c r="G31" s="96"/>
      <c r="H31" s="96"/>
      <c r="I31" s="96"/>
      <c r="J31" s="96"/>
      <c r="K31" s="96"/>
      <c r="L31" s="96"/>
      <c r="M31" s="96"/>
      <c r="N31" s="96"/>
      <c r="O31" s="96"/>
      <c r="P31" s="96"/>
      <c r="Q31" s="96"/>
      <c r="R31" s="97">
        <f t="shared" si="0"/>
        <v>0</v>
      </c>
    </row>
    <row r="32" spans="1:18" ht="12.75" customHeight="1">
      <c r="A32" s="456" t="s">
        <v>57</v>
      </c>
      <c r="B32" s="153" t="s">
        <v>58</v>
      </c>
      <c r="C32" s="159"/>
      <c r="D32" s="88"/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9">
        <f t="shared" si="0"/>
        <v>0</v>
      </c>
    </row>
    <row r="33" spans="1:18">
      <c r="A33" s="456"/>
      <c r="B33" s="155" t="s">
        <v>59</v>
      </c>
      <c r="C33" s="160"/>
      <c r="D33" s="90"/>
      <c r="E33" s="90"/>
      <c r="F33" s="90"/>
      <c r="G33" s="90"/>
      <c r="H33" s="90"/>
      <c r="I33" s="90"/>
      <c r="J33" s="90"/>
      <c r="K33" s="90"/>
      <c r="L33" s="90"/>
      <c r="M33" s="90"/>
      <c r="N33" s="90"/>
      <c r="O33" s="90"/>
      <c r="P33" s="90"/>
      <c r="Q33" s="90"/>
      <c r="R33" s="91">
        <f t="shared" si="0"/>
        <v>0</v>
      </c>
    </row>
    <row r="34" spans="1:18" ht="51">
      <c r="A34" s="456"/>
      <c r="B34" s="155" t="s">
        <v>60</v>
      </c>
      <c r="C34" s="160"/>
      <c r="D34" s="90"/>
      <c r="E34" s="90"/>
      <c r="F34" s="90"/>
      <c r="G34" s="90"/>
      <c r="H34" s="90"/>
      <c r="I34" s="90"/>
      <c r="J34" s="90"/>
      <c r="K34" s="90"/>
      <c r="L34" s="90"/>
      <c r="M34" s="90"/>
      <c r="N34" s="90"/>
      <c r="O34" s="90"/>
      <c r="P34" s="90"/>
      <c r="Q34" s="90"/>
      <c r="R34" s="91">
        <f t="shared" si="0"/>
        <v>0</v>
      </c>
    </row>
    <row r="35" spans="1:18" ht="51">
      <c r="A35" s="456"/>
      <c r="B35" s="155" t="s">
        <v>61</v>
      </c>
      <c r="C35" s="160"/>
      <c r="D35" s="90"/>
      <c r="E35" s="90"/>
      <c r="F35" s="90"/>
      <c r="G35" s="90"/>
      <c r="H35" s="90"/>
      <c r="I35" s="90"/>
      <c r="J35" s="90"/>
      <c r="K35" s="90"/>
      <c r="L35" s="90"/>
      <c r="M35" s="90"/>
      <c r="N35" s="90"/>
      <c r="O35" s="90"/>
      <c r="P35" s="90"/>
      <c r="Q35" s="90"/>
      <c r="R35" s="91">
        <f t="shared" si="0"/>
        <v>0</v>
      </c>
    </row>
    <row r="36" spans="1:18" ht="38.25">
      <c r="A36" s="456"/>
      <c r="B36" s="166" t="s">
        <v>62</v>
      </c>
      <c r="C36" s="167"/>
      <c r="D36" s="98"/>
      <c r="E36" s="98"/>
      <c r="F36" s="98"/>
      <c r="G36" s="98"/>
      <c r="H36" s="98"/>
      <c r="I36" s="98"/>
      <c r="J36" s="98"/>
      <c r="K36" s="98"/>
      <c r="L36" s="98"/>
      <c r="M36" s="98"/>
      <c r="N36" s="98"/>
      <c r="O36" s="98"/>
      <c r="P36" s="98"/>
      <c r="Q36" s="98"/>
      <c r="R36" s="99">
        <f t="shared" si="0"/>
        <v>0</v>
      </c>
    </row>
    <row r="37" spans="1:18" s="103" customFormat="1" ht="11.25">
      <c r="A37" s="78" t="s">
        <v>91</v>
      </c>
      <c r="B37" s="100"/>
      <c r="C37" s="101"/>
      <c r="D37" s="102"/>
      <c r="E37" s="102"/>
      <c r="F37" s="102"/>
      <c r="G37" s="102"/>
      <c r="H37" s="102"/>
      <c r="I37" s="102"/>
      <c r="J37" s="102"/>
      <c r="K37" s="102"/>
      <c r="L37" s="102"/>
      <c r="M37" s="102"/>
      <c r="N37" s="102"/>
      <c r="O37" s="102"/>
      <c r="P37" s="102"/>
      <c r="Q37" s="102"/>
      <c r="R37" s="102"/>
    </row>
    <row r="38" spans="1:18" s="103" customFormat="1" ht="11.25">
      <c r="A38" s="104" t="s">
        <v>70</v>
      </c>
      <c r="B38" s="100"/>
      <c r="C38" s="101"/>
      <c r="D38" s="102"/>
      <c r="E38" s="102"/>
      <c r="F38" s="102"/>
      <c r="G38" s="102"/>
      <c r="H38" s="102"/>
      <c r="I38" s="102"/>
      <c r="J38" s="102"/>
      <c r="K38" s="102"/>
      <c r="L38" s="102"/>
      <c r="M38" s="102"/>
      <c r="N38" s="102"/>
      <c r="O38" s="102"/>
      <c r="P38" s="102"/>
      <c r="Q38" s="102"/>
      <c r="R38" s="102"/>
    </row>
    <row r="39" spans="1:18" s="103" customFormat="1" ht="12.75" customHeight="1">
      <c r="A39" s="455" t="s">
        <v>146</v>
      </c>
      <c r="B39" s="455"/>
      <c r="C39" s="455"/>
      <c r="D39" s="455"/>
      <c r="E39" s="455"/>
      <c r="F39" s="455"/>
      <c r="G39" s="455"/>
      <c r="H39" s="455"/>
      <c r="I39" s="455"/>
      <c r="J39" s="455"/>
      <c r="K39" s="455"/>
      <c r="L39" s="455"/>
      <c r="M39" s="455"/>
      <c r="N39" s="455"/>
      <c r="O39" s="455"/>
      <c r="P39" s="455"/>
      <c r="Q39" s="455"/>
      <c r="R39" s="455"/>
    </row>
    <row r="40" spans="1:18" s="103" customFormat="1" ht="12.75" customHeight="1">
      <c r="A40" s="455" t="s">
        <v>147</v>
      </c>
      <c r="B40" s="455"/>
      <c r="C40" s="455"/>
      <c r="D40" s="455"/>
      <c r="E40" s="455"/>
      <c r="F40" s="455"/>
      <c r="G40" s="455"/>
      <c r="H40" s="455"/>
      <c r="I40" s="455"/>
      <c r="J40" s="455"/>
      <c r="K40" s="455"/>
      <c r="L40" s="455"/>
      <c r="M40" s="455"/>
      <c r="N40" s="455"/>
      <c r="O40" s="455"/>
      <c r="P40" s="455"/>
      <c r="Q40" s="455"/>
      <c r="R40" s="455"/>
    </row>
    <row r="41" spans="1:18" s="103" customFormat="1" ht="12.75" customHeight="1">
      <c r="A41" s="455" t="s">
        <v>92</v>
      </c>
      <c r="B41" s="455"/>
      <c r="C41" s="455"/>
      <c r="D41" s="455"/>
      <c r="E41" s="455"/>
      <c r="F41" s="455"/>
      <c r="G41" s="455"/>
      <c r="H41" s="455"/>
      <c r="I41" s="455"/>
      <c r="J41" s="455"/>
      <c r="K41" s="455"/>
      <c r="L41" s="455"/>
      <c r="M41" s="455"/>
      <c r="N41" s="455"/>
      <c r="O41" s="455"/>
      <c r="P41" s="455"/>
      <c r="Q41" s="455"/>
      <c r="R41" s="455"/>
    </row>
    <row r="42" spans="1:18" s="103" customFormat="1" ht="12.75" customHeight="1">
      <c r="A42" s="455" t="s">
        <v>93</v>
      </c>
      <c r="B42" s="455"/>
      <c r="C42" s="455"/>
      <c r="D42" s="455"/>
      <c r="E42" s="455"/>
      <c r="F42" s="455"/>
      <c r="G42" s="455"/>
      <c r="H42" s="455"/>
      <c r="I42" s="455"/>
      <c r="J42" s="455"/>
      <c r="K42" s="455"/>
      <c r="L42" s="455"/>
      <c r="M42" s="455"/>
      <c r="N42" s="455"/>
      <c r="O42" s="455"/>
      <c r="P42" s="455"/>
      <c r="Q42" s="455"/>
      <c r="R42" s="455"/>
    </row>
    <row r="43" spans="1:18" s="103" customFormat="1" ht="12.75" customHeight="1">
      <c r="A43" s="455" t="s">
        <v>94</v>
      </c>
      <c r="B43" s="455"/>
      <c r="C43" s="455"/>
      <c r="D43" s="455"/>
      <c r="E43" s="455"/>
      <c r="F43" s="455"/>
      <c r="G43" s="455"/>
      <c r="H43" s="455"/>
      <c r="I43" s="455"/>
      <c r="J43" s="455"/>
      <c r="K43" s="455"/>
      <c r="L43" s="455"/>
      <c r="M43" s="455"/>
      <c r="N43" s="455"/>
      <c r="O43" s="455"/>
      <c r="P43" s="455"/>
      <c r="Q43" s="455"/>
      <c r="R43" s="455"/>
    </row>
    <row r="44" spans="1:18" s="103" customFormat="1" ht="12.75" customHeight="1">
      <c r="A44" s="455" t="s">
        <v>95</v>
      </c>
      <c r="B44" s="455"/>
      <c r="C44" s="455"/>
      <c r="D44" s="455"/>
      <c r="E44" s="455"/>
      <c r="F44" s="455"/>
      <c r="G44" s="455"/>
      <c r="H44" s="455"/>
      <c r="I44" s="455"/>
      <c r="J44" s="455"/>
      <c r="K44" s="455"/>
      <c r="L44" s="455"/>
      <c r="M44" s="455"/>
      <c r="N44" s="455"/>
      <c r="O44" s="455"/>
      <c r="P44" s="455"/>
      <c r="Q44" s="455"/>
      <c r="R44" s="455"/>
    </row>
    <row r="45" spans="1:18" s="103" customFormat="1" ht="12.75" customHeight="1">
      <c r="A45" s="455" t="s">
        <v>96</v>
      </c>
      <c r="B45" s="455"/>
      <c r="C45" s="455"/>
      <c r="D45" s="455"/>
      <c r="E45" s="455"/>
      <c r="F45" s="455"/>
      <c r="G45" s="455"/>
      <c r="H45" s="455"/>
      <c r="I45" s="455"/>
      <c r="J45" s="455"/>
      <c r="K45" s="455"/>
      <c r="L45" s="455"/>
      <c r="M45" s="455"/>
      <c r="N45" s="455"/>
      <c r="O45" s="455"/>
      <c r="P45" s="455"/>
      <c r="Q45" s="455"/>
      <c r="R45" s="455"/>
    </row>
    <row r="46" spans="1:18" s="103" customFormat="1" ht="12.75" customHeight="1">
      <c r="A46" s="455" t="s">
        <v>97</v>
      </c>
      <c r="B46" s="455"/>
      <c r="C46" s="455"/>
      <c r="D46" s="455"/>
      <c r="E46" s="455"/>
      <c r="F46" s="455"/>
      <c r="G46" s="455"/>
      <c r="H46" s="455"/>
      <c r="I46" s="455"/>
      <c r="J46" s="455"/>
      <c r="K46" s="455"/>
      <c r="L46" s="455"/>
      <c r="M46" s="455"/>
      <c r="N46" s="455"/>
      <c r="O46" s="455"/>
      <c r="P46" s="455"/>
      <c r="Q46" s="455"/>
      <c r="R46" s="455"/>
    </row>
    <row r="47" spans="1:18" s="103" customFormat="1" ht="12.75" customHeight="1">
      <c r="A47" s="455" t="s">
        <v>98</v>
      </c>
      <c r="B47" s="455"/>
      <c r="C47" s="455"/>
      <c r="D47" s="455"/>
      <c r="E47" s="455"/>
      <c r="F47" s="455"/>
      <c r="G47" s="455"/>
      <c r="H47" s="455"/>
      <c r="I47" s="455"/>
      <c r="J47" s="455"/>
      <c r="K47" s="455"/>
      <c r="L47" s="455"/>
      <c r="M47" s="455"/>
      <c r="N47" s="455"/>
      <c r="O47" s="455"/>
      <c r="P47" s="455"/>
      <c r="Q47" s="455"/>
      <c r="R47" s="455"/>
    </row>
    <row r="48" spans="1:18" s="103" customFormat="1" ht="12.75" customHeight="1">
      <c r="A48" s="455" t="s">
        <v>99</v>
      </c>
      <c r="B48" s="455"/>
      <c r="C48" s="455"/>
      <c r="D48" s="455"/>
      <c r="E48" s="455"/>
      <c r="F48" s="455"/>
      <c r="G48" s="455"/>
      <c r="H48" s="455"/>
      <c r="I48" s="455"/>
      <c r="J48" s="455"/>
      <c r="K48" s="455"/>
      <c r="L48" s="455"/>
      <c r="M48" s="455"/>
      <c r="N48" s="455"/>
      <c r="O48" s="455"/>
      <c r="P48" s="455"/>
      <c r="Q48" s="455"/>
      <c r="R48" s="455"/>
    </row>
  </sheetData>
  <sheetProtection selectLockedCells="1" selectUnlockedCells="1"/>
  <mergeCells count="32">
    <mergeCell ref="A45:R45"/>
    <mergeCell ref="A46:R46"/>
    <mergeCell ref="A47:R47"/>
    <mergeCell ref="A48:R48"/>
    <mergeCell ref="A41:R41"/>
    <mergeCell ref="A42:R42"/>
    <mergeCell ref="A43:R43"/>
    <mergeCell ref="A44:R44"/>
    <mergeCell ref="A10:B10"/>
    <mergeCell ref="A11:A13"/>
    <mergeCell ref="A14:A16"/>
    <mergeCell ref="A7:B8"/>
    <mergeCell ref="C7:R7"/>
    <mergeCell ref="A39:R39"/>
    <mergeCell ref="A40:R40"/>
    <mergeCell ref="A18:A19"/>
    <mergeCell ref="A20:A25"/>
    <mergeCell ref="A26:A31"/>
    <mergeCell ref="A32:A36"/>
    <mergeCell ref="A1:R1"/>
    <mergeCell ref="A2:R2"/>
    <mergeCell ref="A4:C4"/>
    <mergeCell ref="A5:B5"/>
    <mergeCell ref="G8:L8"/>
    <mergeCell ref="M8:M9"/>
    <mergeCell ref="N8:O8"/>
    <mergeCell ref="P8:Q8"/>
    <mergeCell ref="C8:C9"/>
    <mergeCell ref="D8:D9"/>
    <mergeCell ref="E8:E9"/>
    <mergeCell ref="F8:F9"/>
    <mergeCell ref="R8:R9"/>
  </mergeCells>
  <phoneticPr fontId="0" type="noConversion"/>
  <pageMargins left="0.39374999999999999" right="0.39374999999999999" top="0.39374999999999999" bottom="0.39374999999999999" header="0.51180555555555551" footer="0.51180555555555551"/>
  <pageSetup paperSize="9" scale="60" firstPageNumber="0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0"/>
  <sheetViews>
    <sheetView showGridLines="0" tabSelected="1" workbookViewId="0">
      <selection activeCell="C46" sqref="C46"/>
    </sheetView>
  </sheetViews>
  <sheetFormatPr defaultColWidth="9.140625" defaultRowHeight="12.75"/>
  <cols>
    <col min="1" max="1" width="41.7109375" style="1" customWidth="1"/>
    <col min="2" max="2" width="14.140625" style="1" customWidth="1"/>
    <col min="3" max="3" width="15.5703125" style="2" customWidth="1"/>
    <col min="4" max="4" width="15.42578125" style="2" customWidth="1"/>
    <col min="5" max="5" width="13.42578125" style="2" customWidth="1"/>
    <col min="6" max="6" width="14.7109375" style="2" customWidth="1"/>
    <col min="7" max="7" width="13.42578125" style="2" customWidth="1"/>
    <col min="8" max="16384" width="9.140625" style="2"/>
  </cols>
  <sheetData>
    <row r="1" spans="1:7" s="229" customFormat="1" ht="12.75" customHeight="1">
      <c r="A1" s="418" t="s">
        <v>100</v>
      </c>
      <c r="B1" s="418"/>
      <c r="C1" s="418"/>
      <c r="D1" s="418"/>
      <c r="E1" s="418"/>
      <c r="F1" s="418"/>
      <c r="G1" s="418"/>
    </row>
    <row r="2" spans="1:7" s="229" customFormat="1" ht="12.75" customHeight="1">
      <c r="A2" s="418" t="s">
        <v>1</v>
      </c>
      <c r="B2" s="418"/>
      <c r="C2" s="418"/>
      <c r="D2" s="418"/>
      <c r="E2" s="418"/>
      <c r="F2" s="418"/>
      <c r="G2" s="418"/>
    </row>
    <row r="3" spans="1:7" s="227" customFormat="1" ht="12.75" customHeight="1">
      <c r="A3" s="228"/>
      <c r="B3" s="228"/>
      <c r="C3" s="228"/>
      <c r="D3" s="228"/>
      <c r="E3" s="228"/>
    </row>
    <row r="4" spans="1:7" s="227" customFormat="1" ht="12.75" customHeight="1">
      <c r="A4" s="353" t="s">
        <v>209</v>
      </c>
      <c r="B4" s="353"/>
      <c r="C4" s="353"/>
      <c r="D4" s="353"/>
      <c r="E4" s="353"/>
      <c r="F4" s="353"/>
      <c r="G4" s="353"/>
    </row>
    <row r="5" spans="1:7" s="224" customFormat="1" ht="12.75" customHeight="1">
      <c r="A5" s="223"/>
      <c r="B5" s="223"/>
      <c r="F5" s="354" t="s">
        <v>208</v>
      </c>
      <c r="G5" s="354"/>
    </row>
    <row r="6" spans="1:7" s="23" customFormat="1" ht="12.75" customHeight="1">
      <c r="A6" s="388" t="s">
        <v>101</v>
      </c>
      <c r="B6" s="382" t="s">
        <v>102</v>
      </c>
      <c r="C6" s="382"/>
      <c r="D6" s="382"/>
      <c r="E6" s="382"/>
      <c r="F6" s="382"/>
      <c r="G6" s="382"/>
    </row>
    <row r="7" spans="1:7" s="23" customFormat="1" ht="12.75" customHeight="1">
      <c r="A7" s="388"/>
      <c r="B7" s="382" t="s">
        <v>103</v>
      </c>
      <c r="C7" s="382"/>
      <c r="D7" s="382"/>
      <c r="E7" s="382"/>
      <c r="F7" s="382" t="s">
        <v>104</v>
      </c>
      <c r="G7" s="382" t="s">
        <v>10</v>
      </c>
    </row>
    <row r="8" spans="1:7" s="23" customFormat="1" ht="13.5" customHeight="1">
      <c r="A8" s="388"/>
      <c r="B8" s="382" t="s">
        <v>105</v>
      </c>
      <c r="C8" s="382"/>
      <c r="D8" s="382" t="s">
        <v>106</v>
      </c>
      <c r="E8" s="382" t="s">
        <v>17</v>
      </c>
      <c r="F8" s="382"/>
      <c r="G8" s="382"/>
    </row>
    <row r="9" spans="1:7" s="7" customFormat="1" ht="12.75" customHeight="1">
      <c r="A9" s="388"/>
      <c r="B9" s="128" t="s">
        <v>107</v>
      </c>
      <c r="C9" s="128" t="s">
        <v>108</v>
      </c>
      <c r="D9" s="382"/>
      <c r="E9" s="382"/>
      <c r="F9" s="382"/>
      <c r="G9" s="382"/>
    </row>
    <row r="10" spans="1:7" s="7" customFormat="1" ht="12.75" customHeight="1">
      <c r="A10" s="327" t="s">
        <v>183</v>
      </c>
      <c r="B10" s="226"/>
      <c r="C10" s="226">
        <v>1</v>
      </c>
      <c r="D10" s="226"/>
      <c r="E10" s="10">
        <f>SUM(B10:D10)</f>
        <v>1</v>
      </c>
      <c r="F10" s="226"/>
      <c r="G10" s="10">
        <f t="shared" ref="G10:G38" si="0">E10+F10</f>
        <v>1</v>
      </c>
    </row>
    <row r="11" spans="1:7" s="7" customFormat="1" ht="12.75" customHeight="1">
      <c r="A11" s="327" t="s">
        <v>184</v>
      </c>
      <c r="B11" s="226"/>
      <c r="C11" s="226">
        <v>59</v>
      </c>
      <c r="D11" s="226">
        <v>6</v>
      </c>
      <c r="E11" s="10">
        <f t="shared" ref="E11:E38" si="1">SUM(B11:D11)</f>
        <v>65</v>
      </c>
      <c r="F11" s="226">
        <v>2</v>
      </c>
      <c r="G11" s="10">
        <f t="shared" si="0"/>
        <v>67</v>
      </c>
    </row>
    <row r="12" spans="1:7" s="7" customFormat="1" ht="12.75" customHeight="1">
      <c r="A12" s="327" t="s">
        <v>185</v>
      </c>
      <c r="B12" s="226"/>
      <c r="C12" s="226">
        <v>71</v>
      </c>
      <c r="D12" s="226">
        <v>5</v>
      </c>
      <c r="E12" s="10">
        <f t="shared" si="1"/>
        <v>76</v>
      </c>
      <c r="F12" s="226"/>
      <c r="G12" s="10">
        <f t="shared" si="0"/>
        <v>76</v>
      </c>
    </row>
    <row r="13" spans="1:7" s="7" customFormat="1" ht="12.75" customHeight="1">
      <c r="A13" s="327" t="s">
        <v>186</v>
      </c>
      <c r="B13" s="226"/>
      <c r="C13" s="226">
        <v>88</v>
      </c>
      <c r="D13" s="226">
        <v>2</v>
      </c>
      <c r="E13" s="10">
        <f t="shared" si="1"/>
        <v>90</v>
      </c>
      <c r="F13" s="226"/>
      <c r="G13" s="10">
        <f t="shared" si="0"/>
        <v>90</v>
      </c>
    </row>
    <row r="14" spans="1:7" s="7" customFormat="1" ht="12.75" customHeight="1">
      <c r="A14" s="327" t="s">
        <v>187</v>
      </c>
      <c r="B14" s="226"/>
      <c r="C14" s="226">
        <v>50</v>
      </c>
      <c r="D14" s="226"/>
      <c r="E14" s="10">
        <f t="shared" si="1"/>
        <v>50</v>
      </c>
      <c r="F14" s="226">
        <v>1</v>
      </c>
      <c r="G14" s="10">
        <f t="shared" si="0"/>
        <v>51</v>
      </c>
    </row>
    <row r="15" spans="1:7" s="7" customFormat="1" ht="12.75" customHeight="1">
      <c r="A15" s="327" t="s">
        <v>188</v>
      </c>
      <c r="B15" s="226"/>
      <c r="C15" s="226">
        <v>145</v>
      </c>
      <c r="D15" s="226"/>
      <c r="E15" s="10">
        <f t="shared" si="1"/>
        <v>145</v>
      </c>
      <c r="F15" s="226"/>
      <c r="G15" s="10">
        <f t="shared" si="0"/>
        <v>145</v>
      </c>
    </row>
    <row r="16" spans="1:7" s="7" customFormat="1" ht="12.75" customHeight="1">
      <c r="A16" s="327" t="s">
        <v>189</v>
      </c>
      <c r="B16" s="226"/>
      <c r="C16" s="226">
        <v>226</v>
      </c>
      <c r="D16" s="226"/>
      <c r="E16" s="10">
        <f t="shared" si="1"/>
        <v>226</v>
      </c>
      <c r="F16" s="226">
        <v>5</v>
      </c>
      <c r="G16" s="10">
        <f t="shared" si="0"/>
        <v>231</v>
      </c>
    </row>
    <row r="17" spans="1:7" s="7" customFormat="1" ht="12.75" customHeight="1">
      <c r="A17" s="327" t="s">
        <v>190</v>
      </c>
      <c r="B17" s="226"/>
      <c r="C17" s="226">
        <v>746</v>
      </c>
      <c r="D17" s="226"/>
      <c r="E17" s="10">
        <f t="shared" si="1"/>
        <v>746</v>
      </c>
      <c r="F17" s="226">
        <v>33</v>
      </c>
      <c r="G17" s="10">
        <f t="shared" si="0"/>
        <v>779</v>
      </c>
    </row>
    <row r="18" spans="1:7" s="7" customFormat="1" ht="12.75" customHeight="1">
      <c r="A18" s="327" t="s">
        <v>191</v>
      </c>
      <c r="B18" s="226"/>
      <c r="C18" s="226">
        <v>67</v>
      </c>
      <c r="D18" s="226"/>
      <c r="E18" s="10">
        <f t="shared" si="1"/>
        <v>67</v>
      </c>
      <c r="F18" s="226">
        <v>6</v>
      </c>
      <c r="G18" s="10">
        <f t="shared" si="0"/>
        <v>73</v>
      </c>
    </row>
    <row r="19" spans="1:7" s="7" customFormat="1" ht="12.75" customHeight="1">
      <c r="A19" s="327" t="s">
        <v>192</v>
      </c>
      <c r="B19" s="226"/>
      <c r="C19" s="226"/>
      <c r="D19" s="226"/>
      <c r="E19" s="10">
        <f t="shared" si="1"/>
        <v>0</v>
      </c>
      <c r="F19" s="226"/>
      <c r="G19" s="10">
        <f t="shared" si="0"/>
        <v>0</v>
      </c>
    </row>
    <row r="20" spans="1:7" s="7" customFormat="1" ht="12.75" hidden="1" customHeight="1">
      <c r="A20" s="11"/>
      <c r="B20" s="9"/>
      <c r="C20" s="9"/>
      <c r="D20" s="9"/>
      <c r="E20" s="10">
        <f t="shared" si="1"/>
        <v>0</v>
      </c>
      <c r="F20" s="9"/>
      <c r="G20" s="10">
        <f t="shared" si="0"/>
        <v>0</v>
      </c>
    </row>
    <row r="21" spans="1:7" s="7" customFormat="1" ht="12.75" hidden="1" customHeight="1">
      <c r="A21" s="11"/>
      <c r="B21" s="9"/>
      <c r="C21" s="9"/>
      <c r="D21" s="9"/>
      <c r="E21" s="10">
        <f t="shared" si="1"/>
        <v>0</v>
      </c>
      <c r="F21" s="9"/>
      <c r="G21" s="10">
        <f t="shared" si="0"/>
        <v>0</v>
      </c>
    </row>
    <row r="22" spans="1:7" s="7" customFormat="1" ht="12.75" hidden="1" customHeight="1">
      <c r="A22" s="11"/>
      <c r="B22" s="9"/>
      <c r="C22" s="9"/>
      <c r="D22" s="9"/>
      <c r="E22" s="10">
        <f t="shared" si="1"/>
        <v>0</v>
      </c>
      <c r="F22" s="9"/>
      <c r="G22" s="10">
        <f t="shared" si="0"/>
        <v>0</v>
      </c>
    </row>
    <row r="23" spans="1:7" s="7" customFormat="1" ht="12.75" hidden="1" customHeight="1">
      <c r="A23" s="11"/>
      <c r="B23" s="9"/>
      <c r="C23" s="9"/>
      <c r="D23" s="9"/>
      <c r="E23" s="10">
        <f t="shared" si="1"/>
        <v>0</v>
      </c>
      <c r="F23" s="9"/>
      <c r="G23" s="10">
        <f t="shared" si="0"/>
        <v>0</v>
      </c>
    </row>
    <row r="24" spans="1:7" s="7" customFormat="1" ht="12.75" hidden="1" customHeight="1">
      <c r="A24" s="11"/>
      <c r="B24" s="9"/>
      <c r="C24" s="9"/>
      <c r="D24" s="9"/>
      <c r="E24" s="10">
        <f t="shared" si="1"/>
        <v>0</v>
      </c>
      <c r="F24" s="9"/>
      <c r="G24" s="10">
        <f t="shared" si="0"/>
        <v>0</v>
      </c>
    </row>
    <row r="25" spans="1:7" s="7" customFormat="1" ht="12.75" hidden="1" customHeight="1">
      <c r="A25" s="11"/>
      <c r="B25" s="9"/>
      <c r="C25" s="9"/>
      <c r="D25" s="9"/>
      <c r="E25" s="10">
        <f t="shared" si="1"/>
        <v>0</v>
      </c>
      <c r="F25" s="9"/>
      <c r="G25" s="10">
        <f t="shared" si="0"/>
        <v>0</v>
      </c>
    </row>
    <row r="26" spans="1:7" s="7" customFormat="1" ht="12.75" hidden="1" customHeight="1">
      <c r="A26" s="11"/>
      <c r="B26" s="9"/>
      <c r="C26" s="9"/>
      <c r="D26" s="9"/>
      <c r="E26" s="10">
        <f t="shared" si="1"/>
        <v>0</v>
      </c>
      <c r="F26" s="9"/>
      <c r="G26" s="10">
        <f t="shared" si="0"/>
        <v>0</v>
      </c>
    </row>
    <row r="27" spans="1:7" s="7" customFormat="1" ht="12.75" hidden="1" customHeight="1">
      <c r="A27" s="11"/>
      <c r="B27" s="9"/>
      <c r="C27" s="9"/>
      <c r="D27" s="9"/>
      <c r="E27" s="10">
        <f t="shared" si="1"/>
        <v>0</v>
      </c>
      <c r="F27" s="9"/>
      <c r="G27" s="10">
        <f t="shared" si="0"/>
        <v>0</v>
      </c>
    </row>
    <row r="28" spans="1:7" s="7" customFormat="1" ht="12.75" hidden="1" customHeight="1">
      <c r="A28" s="11"/>
      <c r="B28" s="9"/>
      <c r="C28" s="9"/>
      <c r="D28" s="9"/>
      <c r="E28" s="10">
        <f t="shared" si="1"/>
        <v>0</v>
      </c>
      <c r="F28" s="9"/>
      <c r="G28" s="10">
        <f t="shared" si="0"/>
        <v>0</v>
      </c>
    </row>
    <row r="29" spans="1:7" s="7" customFormat="1" ht="12.75" hidden="1" customHeight="1">
      <c r="A29" s="11"/>
      <c r="B29" s="9"/>
      <c r="C29" s="9"/>
      <c r="D29" s="9"/>
      <c r="E29" s="10">
        <f t="shared" si="1"/>
        <v>0</v>
      </c>
      <c r="F29" s="9"/>
      <c r="G29" s="10">
        <f t="shared" si="0"/>
        <v>0</v>
      </c>
    </row>
    <row r="30" spans="1:7" s="7" customFormat="1" ht="12.75" hidden="1" customHeight="1">
      <c r="A30" s="11"/>
      <c r="B30" s="9"/>
      <c r="C30" s="9"/>
      <c r="D30" s="9"/>
      <c r="E30" s="10">
        <f t="shared" si="1"/>
        <v>0</v>
      </c>
      <c r="F30" s="9"/>
      <c r="G30" s="10">
        <f t="shared" si="0"/>
        <v>0</v>
      </c>
    </row>
    <row r="31" spans="1:7" s="7" customFormat="1" ht="12.75" hidden="1" customHeight="1">
      <c r="A31" s="11"/>
      <c r="B31" s="9"/>
      <c r="C31" s="9"/>
      <c r="D31" s="9"/>
      <c r="E31" s="10">
        <f t="shared" si="1"/>
        <v>0</v>
      </c>
      <c r="F31" s="9"/>
      <c r="G31" s="10">
        <f t="shared" si="0"/>
        <v>0</v>
      </c>
    </row>
    <row r="32" spans="1:7" s="7" customFormat="1" ht="12.75" hidden="1" customHeight="1">
      <c r="A32" s="11"/>
      <c r="B32" s="9"/>
      <c r="C32" s="9"/>
      <c r="D32" s="9"/>
      <c r="E32" s="10">
        <f t="shared" si="1"/>
        <v>0</v>
      </c>
      <c r="F32" s="9"/>
      <c r="G32" s="10">
        <f t="shared" si="0"/>
        <v>0</v>
      </c>
    </row>
    <row r="33" spans="1:7" s="7" customFormat="1" ht="12.75" hidden="1" customHeight="1">
      <c r="A33" s="11"/>
      <c r="B33" s="9"/>
      <c r="C33" s="9"/>
      <c r="D33" s="9"/>
      <c r="E33" s="10">
        <f t="shared" si="1"/>
        <v>0</v>
      </c>
      <c r="F33" s="9"/>
      <c r="G33" s="10">
        <f t="shared" si="0"/>
        <v>0</v>
      </c>
    </row>
    <row r="34" spans="1:7" s="7" customFormat="1" ht="12.75" hidden="1" customHeight="1">
      <c r="A34" s="11"/>
      <c r="B34" s="9"/>
      <c r="C34" s="9"/>
      <c r="D34" s="9"/>
      <c r="E34" s="10">
        <f t="shared" si="1"/>
        <v>0</v>
      </c>
      <c r="F34" s="9"/>
      <c r="G34" s="10">
        <f t="shared" si="0"/>
        <v>0</v>
      </c>
    </row>
    <row r="35" spans="1:7" s="7" customFormat="1" ht="12.75" hidden="1" customHeight="1">
      <c r="A35" s="11"/>
      <c r="B35" s="9"/>
      <c r="C35" s="9"/>
      <c r="D35" s="9"/>
      <c r="E35" s="10">
        <f t="shared" si="1"/>
        <v>0</v>
      </c>
      <c r="F35" s="9"/>
      <c r="G35" s="10">
        <f t="shared" si="0"/>
        <v>0</v>
      </c>
    </row>
    <row r="36" spans="1:7" s="7" customFormat="1" ht="12.75" hidden="1" customHeight="1">
      <c r="A36" s="11"/>
      <c r="B36" s="9"/>
      <c r="C36" s="9"/>
      <c r="D36" s="9"/>
      <c r="E36" s="10">
        <f t="shared" si="1"/>
        <v>0</v>
      </c>
      <c r="F36" s="9"/>
      <c r="G36" s="10">
        <f t="shared" si="0"/>
        <v>0</v>
      </c>
    </row>
    <row r="37" spans="1:7" s="7" customFormat="1" ht="12.75" hidden="1" customHeight="1">
      <c r="A37" s="11"/>
      <c r="B37" s="9"/>
      <c r="C37" s="9"/>
      <c r="D37" s="9"/>
      <c r="E37" s="10">
        <f t="shared" si="1"/>
        <v>0</v>
      </c>
      <c r="F37" s="9"/>
      <c r="G37" s="10">
        <f t="shared" si="0"/>
        <v>0</v>
      </c>
    </row>
    <row r="38" spans="1:7" s="7" customFormat="1" ht="12.75" hidden="1" customHeight="1">
      <c r="A38" s="11"/>
      <c r="B38" s="9"/>
      <c r="C38" s="9"/>
      <c r="D38" s="9"/>
      <c r="E38" s="10">
        <f t="shared" si="1"/>
        <v>0</v>
      </c>
      <c r="F38" s="9"/>
      <c r="G38" s="10">
        <f t="shared" si="0"/>
        <v>0</v>
      </c>
    </row>
    <row r="39" spans="1:7" s="7" customFormat="1">
      <c r="A39" s="117" t="s">
        <v>10</v>
      </c>
      <c r="B39" s="128">
        <f>SUM(B10:B19)</f>
        <v>0</v>
      </c>
      <c r="C39" s="128">
        <f>SUM(C10:C19)</f>
        <v>1453</v>
      </c>
      <c r="D39" s="128">
        <f t="shared" ref="D39:G39" si="2">SUM(D10:D19)</f>
        <v>13</v>
      </c>
      <c r="E39" s="128">
        <f t="shared" si="2"/>
        <v>1466</v>
      </c>
      <c r="F39" s="128">
        <f t="shared" si="2"/>
        <v>47</v>
      </c>
      <c r="G39" s="128">
        <f t="shared" si="2"/>
        <v>1513</v>
      </c>
    </row>
    <row r="40" spans="1:7" s="227" customFormat="1">
      <c r="A40" s="225" t="s">
        <v>19</v>
      </c>
      <c r="B40" s="224"/>
    </row>
  </sheetData>
  <sheetProtection password="C3CC" sheet="1" objects="1" scenarios="1"/>
  <mergeCells count="12">
    <mergeCell ref="A1:G1"/>
    <mergeCell ref="A2:G2"/>
    <mergeCell ref="A4:G4"/>
    <mergeCell ref="F5:G5"/>
    <mergeCell ref="A6:A9"/>
    <mergeCell ref="B6:G6"/>
    <mergeCell ref="B7:E7"/>
    <mergeCell ref="F7:F9"/>
    <mergeCell ref="G7:G9"/>
    <mergeCell ref="B8:C8"/>
    <mergeCell ref="D8:D9"/>
    <mergeCell ref="E8:E9"/>
  </mergeCells>
  <phoneticPr fontId="0" type="noConversion"/>
  <pageMargins left="0.25" right="0.25" top="0.75" bottom="0.75" header="0.3" footer="0.3"/>
  <pageSetup paperSize="9" firstPageNumber="0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showGridLines="0" workbookViewId="0">
      <selection activeCell="A41" sqref="A41"/>
    </sheetView>
  </sheetViews>
  <sheetFormatPr defaultColWidth="9.140625" defaultRowHeight="12.75"/>
  <cols>
    <col min="1" max="1" width="54.85546875" style="1" customWidth="1"/>
    <col min="2" max="2" width="11.5703125" style="2" customWidth="1"/>
    <col min="3" max="3" width="13.42578125" style="2" customWidth="1"/>
    <col min="4" max="4" width="9.140625" style="1"/>
    <col min="5" max="16384" width="9.140625" style="2"/>
  </cols>
  <sheetData>
    <row r="1" spans="1:4" ht="12.75" customHeight="1">
      <c r="A1" s="352" t="s">
        <v>109</v>
      </c>
      <c r="B1" s="352"/>
      <c r="C1" s="352"/>
    </row>
    <row r="2" spans="1:4" ht="12.75" customHeight="1">
      <c r="A2" s="352" t="s">
        <v>64</v>
      </c>
      <c r="B2" s="352"/>
      <c r="C2" s="352"/>
    </row>
    <row r="3" spans="1:4" ht="12.75" customHeight="1">
      <c r="A3" s="5"/>
      <c r="B3" s="5"/>
    </row>
    <row r="4" spans="1:4" ht="12.75" customHeight="1">
      <c r="A4" s="353" t="s">
        <v>145</v>
      </c>
      <c r="B4" s="353"/>
    </row>
    <row r="5" spans="1:4" ht="12.75" customHeight="1">
      <c r="A5" s="330" t="s">
        <v>206</v>
      </c>
      <c r="B5" s="328"/>
    </row>
    <row r="6" spans="1:4" s="1" customFormat="1" ht="12.75" customHeight="1">
      <c r="C6" s="105">
        <v>1</v>
      </c>
    </row>
    <row r="7" spans="1:4" s="23" customFormat="1" ht="12.75" customHeight="1">
      <c r="A7" s="388" t="s">
        <v>101</v>
      </c>
      <c r="B7" s="382" t="s">
        <v>110</v>
      </c>
      <c r="C7" s="382"/>
      <c r="D7" s="106"/>
    </row>
    <row r="8" spans="1:4" s="23" customFormat="1" ht="41.25" customHeight="1">
      <c r="A8" s="388"/>
      <c r="B8" s="382" t="s">
        <v>111</v>
      </c>
      <c r="C8" s="382" t="s">
        <v>112</v>
      </c>
      <c r="D8" s="106"/>
    </row>
    <row r="9" spans="1:4" s="23" customFormat="1">
      <c r="A9" s="388"/>
      <c r="B9" s="382"/>
      <c r="C9" s="382"/>
      <c r="D9" s="106"/>
    </row>
    <row r="10" spans="1:4" ht="12.75" customHeight="1">
      <c r="A10" s="327" t="s">
        <v>183</v>
      </c>
      <c r="B10" s="301">
        <v>14607.74</v>
      </c>
      <c r="C10" s="301">
        <v>9495.0300000000007</v>
      </c>
    </row>
    <row r="11" spans="1:4" ht="12.75" customHeight="1">
      <c r="A11" s="327" t="s">
        <v>184</v>
      </c>
      <c r="B11" s="301">
        <v>12940.02</v>
      </c>
      <c r="C11" s="301">
        <v>8411.01</v>
      </c>
    </row>
    <row r="12" spans="1:4" ht="12.75" customHeight="1">
      <c r="A12" s="327" t="s">
        <v>185</v>
      </c>
      <c r="B12" s="301">
        <v>11382.88</v>
      </c>
      <c r="C12" s="301">
        <v>7398.87</v>
      </c>
    </row>
    <row r="13" spans="1:4" ht="12.75" customHeight="1">
      <c r="A13" s="327" t="s">
        <v>186</v>
      </c>
      <c r="B13" s="301">
        <v>9216.74</v>
      </c>
      <c r="C13" s="301">
        <v>5990.88</v>
      </c>
    </row>
    <row r="14" spans="1:4" ht="12.75" customHeight="1">
      <c r="A14" s="327" t="s">
        <v>187</v>
      </c>
      <c r="B14" s="301">
        <v>3072.36</v>
      </c>
      <c r="C14" s="301">
        <v>3072.36</v>
      </c>
    </row>
    <row r="15" spans="1:4" ht="12.75" customHeight="1">
      <c r="A15" s="327" t="s">
        <v>188</v>
      </c>
      <c r="B15" s="301">
        <v>2232.038</v>
      </c>
      <c r="C15" s="301">
        <v>2232.038</v>
      </c>
    </row>
    <row r="16" spans="1:4" ht="12.75" customHeight="1">
      <c r="A16" s="327" t="s">
        <v>189</v>
      </c>
      <c r="B16" s="301">
        <v>1939.89</v>
      </c>
      <c r="C16" s="301">
        <v>1939.89</v>
      </c>
    </row>
    <row r="17" spans="1:3" ht="12.75" customHeight="1">
      <c r="A17" s="327" t="s">
        <v>190</v>
      </c>
      <c r="B17" s="301">
        <v>1379.07</v>
      </c>
      <c r="C17" s="301">
        <v>1379.07</v>
      </c>
    </row>
    <row r="18" spans="1:3" ht="12.75" customHeight="1">
      <c r="A18" s="327" t="s">
        <v>191</v>
      </c>
      <c r="B18" s="301">
        <v>1185.05</v>
      </c>
      <c r="C18" s="301">
        <v>1185.05</v>
      </c>
    </row>
    <row r="19" spans="1:3" ht="12.75" customHeight="1">
      <c r="A19" s="327" t="s">
        <v>192</v>
      </c>
      <c r="B19" s="301">
        <v>1019.17</v>
      </c>
      <c r="C19" s="301">
        <v>1019.17</v>
      </c>
    </row>
    <row r="20" spans="1:3" ht="12.75" hidden="1" customHeight="1">
      <c r="A20" s="80"/>
      <c r="B20" s="178"/>
      <c r="C20" s="178"/>
    </row>
    <row r="21" spans="1:3" ht="12.75" hidden="1" customHeight="1">
      <c r="A21" s="80"/>
      <c r="B21" s="178"/>
      <c r="C21" s="178"/>
    </row>
    <row r="22" spans="1:3" ht="12.75" hidden="1" customHeight="1">
      <c r="A22" s="80"/>
      <c r="B22" s="178"/>
      <c r="C22" s="178"/>
    </row>
    <row r="23" spans="1:3" ht="12.75" hidden="1" customHeight="1">
      <c r="A23" s="80"/>
      <c r="B23" s="178"/>
      <c r="C23" s="178"/>
    </row>
    <row r="24" spans="1:3" ht="12.75" hidden="1" customHeight="1">
      <c r="A24" s="80"/>
      <c r="B24" s="178"/>
      <c r="C24" s="178"/>
    </row>
    <row r="25" spans="1:3" ht="12.75" hidden="1" customHeight="1">
      <c r="A25" s="80"/>
      <c r="B25" s="178"/>
      <c r="C25" s="178"/>
    </row>
    <row r="26" spans="1:3" ht="12.75" hidden="1" customHeight="1">
      <c r="A26" s="80"/>
      <c r="B26" s="178"/>
      <c r="C26" s="178"/>
    </row>
    <row r="27" spans="1:3" ht="12.75" hidden="1" customHeight="1">
      <c r="A27" s="80"/>
      <c r="B27" s="178"/>
      <c r="C27" s="178"/>
    </row>
    <row r="28" spans="1:3" ht="12.75" hidden="1" customHeight="1">
      <c r="A28" s="80"/>
      <c r="B28" s="178"/>
      <c r="C28" s="178"/>
    </row>
    <row r="29" spans="1:3" ht="12.75" hidden="1" customHeight="1">
      <c r="A29" s="80"/>
      <c r="B29" s="178"/>
      <c r="C29" s="178"/>
    </row>
    <row r="30" spans="1:3" ht="12.75" hidden="1" customHeight="1">
      <c r="A30" s="80"/>
      <c r="B30" s="178"/>
      <c r="C30" s="178"/>
    </row>
    <row r="31" spans="1:3" ht="12.75" hidden="1" customHeight="1">
      <c r="A31" s="80"/>
      <c r="B31" s="178"/>
      <c r="C31" s="178"/>
    </row>
    <row r="32" spans="1:3" ht="12.75" hidden="1" customHeight="1">
      <c r="A32" s="80"/>
      <c r="B32" s="178"/>
      <c r="C32" s="178"/>
    </row>
    <row r="33" spans="1:7" ht="12.75" hidden="1" customHeight="1">
      <c r="A33" s="80"/>
      <c r="B33" s="178"/>
      <c r="C33" s="178"/>
    </row>
    <row r="34" spans="1:7" ht="12.75" hidden="1" customHeight="1">
      <c r="A34" s="80"/>
      <c r="B34" s="178"/>
      <c r="C34" s="178"/>
    </row>
    <row r="35" spans="1:7" ht="12.75" hidden="1" customHeight="1">
      <c r="A35" s="80"/>
      <c r="B35" s="178"/>
      <c r="C35" s="178"/>
    </row>
    <row r="36" spans="1:7">
      <c r="A36" s="222"/>
      <c r="B36" s="179"/>
      <c r="C36" s="179"/>
    </row>
    <row r="37" spans="1:7">
      <c r="A37" s="225" t="s">
        <v>204</v>
      </c>
    </row>
    <row r="38" spans="1:7" s="82" customFormat="1">
      <c r="A38" s="336" t="s">
        <v>70</v>
      </c>
      <c r="B38" s="83"/>
      <c r="C38" s="83"/>
      <c r="D38" s="83"/>
      <c r="E38" s="83"/>
      <c r="F38" s="83"/>
      <c r="G38" s="83"/>
    </row>
    <row r="39" spans="1:7" s="82" customFormat="1">
      <c r="A39" s="337" t="s">
        <v>148</v>
      </c>
      <c r="B39" s="84"/>
      <c r="C39" s="84"/>
      <c r="D39" s="84"/>
      <c r="E39" s="84"/>
      <c r="F39" s="84"/>
      <c r="G39" s="84"/>
    </row>
  </sheetData>
  <sheetProtection password="C3CC" sheet="1" objects="1" scenarios="1"/>
  <mergeCells count="7">
    <mergeCell ref="A1:C1"/>
    <mergeCell ref="A2:C2"/>
    <mergeCell ref="A4:B4"/>
    <mergeCell ref="A7:A9"/>
    <mergeCell ref="B7:C7"/>
    <mergeCell ref="B8:B9"/>
    <mergeCell ref="C8:C9"/>
  </mergeCells>
  <phoneticPr fontId="0" type="noConversion"/>
  <pageMargins left="0.78749999999999998" right="0.59027777777777779" top="0.59027777777777779" bottom="0.59027777777777779" header="0.51180555555555551" footer="0.51180555555555551"/>
  <pageSetup paperSize="9" scale="98" firstPageNumber="0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0"/>
  <sheetViews>
    <sheetView showGridLines="0" workbookViewId="0">
      <selection activeCell="B6" sqref="B6"/>
    </sheetView>
  </sheetViews>
  <sheetFormatPr defaultColWidth="9.140625" defaultRowHeight="12.75"/>
  <cols>
    <col min="1" max="1" width="86.28515625" style="1" customWidth="1"/>
    <col min="2" max="2" width="25.7109375" style="2" customWidth="1"/>
    <col min="3" max="3" width="9.140625" style="1"/>
    <col min="4" max="16384" width="9.140625" style="2"/>
  </cols>
  <sheetData>
    <row r="1" spans="1:2" ht="12.75" customHeight="1">
      <c r="A1" s="352" t="s">
        <v>113</v>
      </c>
      <c r="B1" s="352"/>
    </row>
    <row r="2" spans="1:2">
      <c r="A2" s="352" t="s">
        <v>1</v>
      </c>
      <c r="B2" s="352"/>
    </row>
    <row r="3" spans="1:2">
      <c r="A3" s="107"/>
      <c r="B3" s="108"/>
    </row>
    <row r="4" spans="1:2" ht="12.75" customHeight="1">
      <c r="A4" s="417" t="s">
        <v>202</v>
      </c>
      <c r="B4" s="417"/>
    </row>
    <row r="5" spans="1:2">
      <c r="A5" s="217"/>
      <c r="B5" s="333" t="s">
        <v>205</v>
      </c>
    </row>
    <row r="6" spans="1:2">
      <c r="A6" s="215" t="s">
        <v>114</v>
      </c>
      <c r="B6" s="216" t="s">
        <v>102</v>
      </c>
    </row>
    <row r="7" spans="1:2" ht="33.6" customHeight="1">
      <c r="A7" s="331" t="s">
        <v>194</v>
      </c>
      <c r="B7" s="230"/>
    </row>
    <row r="8" spans="1:2" ht="34.15" customHeight="1">
      <c r="A8" s="332" t="s">
        <v>115</v>
      </c>
      <c r="B8" s="230"/>
    </row>
    <row r="9" spans="1:2">
      <c r="A9" s="222" t="s">
        <v>116</v>
      </c>
      <c r="B9" s="124">
        <f>SUM(B7:B8)</f>
        <v>0</v>
      </c>
    </row>
    <row r="10" spans="1:2">
      <c r="A10" s="225" t="s">
        <v>117</v>
      </c>
    </row>
  </sheetData>
  <sheetProtection password="C3CC" sheet="1" objects="1" scenarios="1"/>
  <mergeCells count="3">
    <mergeCell ref="A1:B1"/>
    <mergeCell ref="A2:B2"/>
    <mergeCell ref="A4:B4"/>
  </mergeCells>
  <phoneticPr fontId="0" type="noConversion"/>
  <pageMargins left="0.78749999999999998" right="0.59027777777777779" top="0.59027777777777779" bottom="0.59027777777777779" header="0.51180555555555551" footer="0.51180555555555551"/>
  <pageSetup paperSize="9" firstPageNumber="0" pageOrder="overThenDown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11</vt:i4>
      </vt:variant>
      <vt:variant>
        <vt:lpstr>Intervalos nomeados</vt:lpstr>
      </vt:variant>
      <vt:variant>
        <vt:i4>1</vt:i4>
      </vt:variant>
    </vt:vector>
  </HeadingPairs>
  <TitlesOfParts>
    <vt:vector size="12" baseType="lpstr">
      <vt:lpstr>ANEXO I - TAB 1</vt:lpstr>
      <vt:lpstr>ANEXO I - TAB 2</vt:lpstr>
      <vt:lpstr>ANEXO I - TAB 3</vt:lpstr>
      <vt:lpstr>ANEXO II - TAB 1</vt:lpstr>
      <vt:lpstr>ANEXO II - TAB 2</vt:lpstr>
      <vt:lpstr>ANEXO II - TAB 3</vt:lpstr>
      <vt:lpstr>ANEXO III - TAB 1</vt:lpstr>
      <vt:lpstr>ANEXO IV - TAB 1</vt:lpstr>
      <vt:lpstr>ANEXO V - TAB 1</vt:lpstr>
      <vt:lpstr>ANEXO VI - TAB 1</vt:lpstr>
      <vt:lpstr>ANEXO VI - TAB 2</vt:lpstr>
      <vt:lpstr>'ANEXO II - TAB 3'!Titulos_de_impressao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Selma Suzana Muniz Laranjal Sales</dc:creator>
  <cp:lastModifiedBy>Usuário do Windows</cp:lastModifiedBy>
  <cp:lastPrinted>2018-05-18T16:13:30Z</cp:lastPrinted>
  <dcterms:created xsi:type="dcterms:W3CDTF">2015-07-02T11:53:24Z</dcterms:created>
  <dcterms:modified xsi:type="dcterms:W3CDTF">2018-05-18T16:15:21Z</dcterms:modified>
</cp:coreProperties>
</file>