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5\DADOS ESTATÍSTICOS CNJ - RESOLUÇÃO 102\ANEXO IV\BASE ABRIL\TRANSPARENCIA\TRF3\"/>
    </mc:Choice>
  </mc:AlternateContent>
  <bookViews>
    <workbookView xWindow="0" yWindow="0" windowWidth="28800" windowHeight="12300"/>
  </bookViews>
  <sheets>
    <sheet name="Anexo - IVC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1" l="1"/>
  <c r="J39" i="1"/>
  <c r="G39" i="1"/>
  <c r="D39" i="1"/>
  <c r="C39" i="1"/>
  <c r="J38" i="1"/>
  <c r="H38" i="1"/>
  <c r="G38" i="1"/>
  <c r="F38" i="1"/>
  <c r="D38" i="1"/>
  <c r="C38" i="1"/>
  <c r="J37" i="1"/>
  <c r="H37" i="1"/>
  <c r="G37" i="1"/>
  <c r="D37" i="1"/>
  <c r="C37" i="1"/>
  <c r="H36" i="1"/>
  <c r="C36" i="1"/>
  <c r="K25" i="1"/>
  <c r="K26" i="1" s="1"/>
  <c r="I25" i="1"/>
  <c r="H25" i="1"/>
  <c r="G25" i="1"/>
  <c r="F25" i="1"/>
  <c r="E25" i="1"/>
  <c r="D25" i="1"/>
  <c r="C25" i="1"/>
  <c r="I24" i="1"/>
  <c r="F24" i="1"/>
  <c r="E24" i="1"/>
  <c r="D24" i="1"/>
  <c r="I23" i="1"/>
  <c r="F23" i="1"/>
  <c r="L23" i="1" s="1"/>
  <c r="E23" i="1"/>
  <c r="I22" i="1"/>
  <c r="F22" i="1"/>
  <c r="E22" i="1"/>
  <c r="L22" i="1" s="1"/>
  <c r="I21" i="1"/>
  <c r="H21" i="1"/>
  <c r="G21" i="1"/>
  <c r="L21" i="1" s="1"/>
  <c r="F21" i="1"/>
  <c r="E21" i="1"/>
  <c r="I20" i="1"/>
  <c r="H20" i="1"/>
  <c r="H26" i="1" s="1"/>
  <c r="G20" i="1"/>
  <c r="F20" i="1"/>
  <c r="E20" i="1"/>
  <c r="D20" i="1"/>
  <c r="D26" i="1" s="1"/>
  <c r="C18" i="1"/>
  <c r="I17" i="1"/>
  <c r="I39" i="1" s="1"/>
  <c r="H17" i="1"/>
  <c r="L17" i="1" s="1"/>
  <c r="G17" i="1"/>
  <c r="F17" i="1"/>
  <c r="F39" i="1" s="1"/>
  <c r="E17" i="1"/>
  <c r="E39" i="1" s="1"/>
  <c r="I16" i="1"/>
  <c r="I38" i="1" s="1"/>
  <c r="F16" i="1"/>
  <c r="E16" i="1"/>
  <c r="I15" i="1"/>
  <c r="I37" i="1" s="1"/>
  <c r="F15" i="1"/>
  <c r="F37" i="1" s="1"/>
  <c r="E15" i="1"/>
  <c r="E37" i="1" s="1"/>
  <c r="K14" i="1"/>
  <c r="K18" i="1" s="1"/>
  <c r="J14" i="1"/>
  <c r="J36" i="1" s="1"/>
  <c r="J40" i="1" s="1"/>
  <c r="I14" i="1"/>
  <c r="I36" i="1" s="1"/>
  <c r="H14" i="1"/>
  <c r="G14" i="1"/>
  <c r="G36" i="1" s="1"/>
  <c r="F14" i="1"/>
  <c r="F36" i="1" s="1"/>
  <c r="E14" i="1"/>
  <c r="E36" i="1" s="1"/>
  <c r="D14" i="1"/>
  <c r="D36" i="1" s="1"/>
  <c r="I40" i="1" l="1"/>
  <c r="L24" i="1"/>
  <c r="L37" i="1"/>
  <c r="J18" i="1"/>
  <c r="J27" i="1" s="1"/>
  <c r="L25" i="1"/>
  <c r="E26" i="1"/>
  <c r="C40" i="1"/>
  <c r="C27" i="1"/>
  <c r="F26" i="1"/>
  <c r="L14" i="1"/>
  <c r="E18" i="1"/>
  <c r="E27" i="1" s="1"/>
  <c r="L16" i="1"/>
  <c r="L18" i="1" s="1"/>
  <c r="L27" i="1" s="1"/>
  <c r="G26" i="1"/>
  <c r="L38" i="1"/>
  <c r="G40" i="1"/>
  <c r="I26" i="1"/>
  <c r="I27" i="1" s="1"/>
  <c r="H18" i="1"/>
  <c r="H27" i="1" s="1"/>
  <c r="I18" i="1"/>
  <c r="C26" i="1"/>
  <c r="L26" i="1"/>
  <c r="K27" i="1"/>
  <c r="E40" i="1"/>
  <c r="L36" i="1"/>
  <c r="D40" i="1"/>
  <c r="F40" i="1"/>
  <c r="L15" i="1"/>
  <c r="D18" i="1"/>
  <c r="D27" i="1" s="1"/>
  <c r="H39" i="1"/>
  <c r="H40" i="1" s="1"/>
  <c r="G18" i="1"/>
  <c r="G27" i="1" s="1"/>
  <c r="L20" i="1"/>
  <c r="F18" i="1"/>
  <c r="F27" i="1" s="1"/>
  <c r="L39" i="1" l="1"/>
  <c r="L40" i="1"/>
</calcChain>
</file>

<file path=xl/sharedStrings.xml><?xml version="1.0" encoding="utf-8"?>
<sst xmlns="http://schemas.openxmlformats.org/spreadsheetml/2006/main" count="59" uniqueCount="38">
  <si>
    <t>PODER JUDICIÁRIO</t>
  </si>
  <si>
    <t>ÓRGÃO: 3ª REGIÃO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</si>
  <si>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</si>
  <si>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</si>
  <si>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</si>
  <si>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</si>
  <si>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</si>
  <si>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</si>
  <si>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</si>
  <si>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</si>
  <si>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</si>
  <si>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</si>
  <si>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</si>
  <si>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</si>
  <si>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</si>
  <si>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</si>
  <si>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</si>
  <si>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</si>
  <si>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</si>
  <si>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</si>
  <si>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CJ-01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</si>
  <si>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</si>
  <si>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</si>
  <si>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</si>
  <si>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</si>
  <si>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</si>
  <si>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</si>
  <si>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</si>
  <si>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</si>
  <si>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</si>
  <si>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</si>
  <si>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 xml:space="preserve"> </t>
  </si>
  <si>
    <t>c.1) impacto orçamentário para fins dos artigos1º, § 2º e 2º, §3º da Resolução CJF 761, de 26 de abril de 2022</t>
  </si>
  <si>
    <t>Impacto orçamentário sobre os Cargos em Comissão (multiplicar o valor da retribuição ao titular da CJ x Quantidade de CJ) - Em R$ 1,00</t>
  </si>
  <si>
    <t>Impacto Total</t>
  </si>
  <si>
    <t>Valor Paradigma (calculado nos termos do artigo 1º, § 2º da Resolução CJF 761, de 26 de abril de 2022) ==&gt;</t>
  </si>
  <si>
    <t>UNIDADE:  TRIBUNAL REGIONAL FEDERAL DA 3ª REGIÃO</t>
  </si>
  <si>
    <t>Data de referência: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</si>
</sst>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color rgb="FFFF000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wrapText="1"/>
    </xf>
    <xf numFmtId="0" fontId="2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center"/>
    </xf>
    <xf numFmtId="3" fontId="2" fillId="0" borderId="1" xfId="1" applyNumberFormat="1" applyFont="1" applyBorder="1" applyAlignment="1">
      <alignment horizontal="right"/>
    </xf>
    <xf numFmtId="3" fontId="2" fillId="3" borderId="1" xfId="1" applyNumberFormat="1" applyFont="1" applyFill="1" applyBorder="1" applyAlignment="1">
      <alignment horizontal="right"/>
    </xf>
    <xf numFmtId="3" fontId="2" fillId="4" borderId="1" xfId="1" applyNumberFormat="1" applyFont="1" applyFill="1" applyBorder="1" applyAlignment="1">
      <alignment horizontal="right"/>
    </xf>
    <xf numFmtId="0" fontId="3" fillId="2" borderId="1" xfId="1" applyFont="1" applyFill="1" applyBorder="1" applyAlignment="1">
      <alignment horizontal="left"/>
    </xf>
    <xf numFmtId="3" fontId="2" fillId="5" borderId="1" xfId="1" applyNumberFormat="1" applyFont="1" applyFill="1" applyBorder="1" applyAlignment="1">
      <alignment horizontal="right"/>
    </xf>
    <xf numFmtId="0" fontId="3" fillId="0" borderId="1" xfId="1" applyFont="1" applyBorder="1" applyAlignment="1">
      <alignment horizontal="center"/>
    </xf>
    <xf numFmtId="3" fontId="3" fillId="0" borderId="1" xfId="1" applyNumberFormat="1" applyFont="1" applyBorder="1" applyAlignment="1">
      <alignment horizontal="right"/>
    </xf>
    <xf numFmtId="3" fontId="3" fillId="5" borderId="1" xfId="1" applyNumberFormat="1" applyFont="1" applyFill="1" applyBorder="1" applyAlignment="1">
      <alignment horizontal="right"/>
    </xf>
    <xf numFmtId="0" fontId="3" fillId="2" borderId="1" xfId="1" applyFont="1" applyFill="1" applyBorder="1" applyAlignment="1">
      <alignment horizontal="center"/>
    </xf>
    <xf numFmtId="3" fontId="3" fillId="2" borderId="1" xfId="1" applyNumberFormat="1" applyFont="1" applyFill="1" applyBorder="1" applyAlignment="1">
      <alignment horizontal="right"/>
    </xf>
    <xf numFmtId="0" fontId="6" fillId="0" borderId="0" xfId="1" applyFont="1"/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right"/>
    </xf>
    <xf numFmtId="4" fontId="2" fillId="3" borderId="1" xfId="1" applyNumberFormat="1" applyFont="1" applyFill="1" applyBorder="1" applyAlignment="1">
      <alignment horizontal="right"/>
    </xf>
    <xf numFmtId="4" fontId="2" fillId="4" borderId="1" xfId="1" applyNumberFormat="1" applyFont="1" applyFill="1" applyBorder="1" applyAlignment="1">
      <alignment horizontal="right"/>
    </xf>
    <xf numFmtId="0" fontId="2" fillId="0" borderId="2" xfId="1" applyFont="1" applyBorder="1" applyAlignment="1">
      <alignment horizontal="right"/>
    </xf>
    <xf numFmtId="0" fontId="2" fillId="0" borderId="3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7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RPLA/RELATORIOS-SEGE/2025/CJ%20-%20CONTROLE%20VP/04%20ABRIL/Consolidado%203R.transformacao.CJ%20-%20Fev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transformação cj"/>
      <sheetName val="3R"/>
      <sheetName val="SJSP"/>
      <sheetName val="SJMS"/>
      <sheetName val="TRF3"/>
    </sheetNames>
    <sheetDataSet>
      <sheetData sheetId="0">
        <row r="15">
          <cell r="F15">
            <v>17427.595925835201</v>
          </cell>
          <cell r="G15">
            <v>11327.937351792882</v>
          </cell>
        </row>
        <row r="16">
          <cell r="F16">
            <v>15437.941791969602</v>
          </cell>
          <cell r="G16">
            <v>10034.662164780242</v>
          </cell>
        </row>
        <row r="17">
          <cell r="F17">
            <v>13580.213853222403</v>
          </cell>
          <cell r="G17">
            <v>8827.1390045945627</v>
          </cell>
        </row>
        <row r="18">
          <cell r="F18">
            <v>10995.925480155202</v>
          </cell>
          <cell r="G18">
            <v>7147.351562100881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6"/>
  <sheetViews>
    <sheetView showGridLines="0" tabSelected="1" zoomScaleNormal="100" workbookViewId="0">
      <selection activeCell="B5" sqref="B5"/>
    </sheetView>
  </sheetViews>
  <sheetFormatPr defaultRowHeight="12.75" x14ac:dyDescent="0.2"/>
  <cols>
    <col min="1" max="1" width="1.85546875" style="1" customWidth="1"/>
    <col min="2" max="2" width="13.140625" style="1" customWidth="1"/>
    <col min="3" max="12" width="13.7109375" style="1" customWidth="1"/>
    <col min="13" max="16384" width="9.140625" style="1"/>
  </cols>
  <sheetData>
    <row r="1" spans="2:13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 x14ac:dyDescent="0.2">
      <c r="B3" s="2" t="s">
        <v>36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 x14ac:dyDescent="0.2">
      <c r="B4" s="3" t="s">
        <v>37</v>
      </c>
      <c r="C4" s="3"/>
      <c r="D4" s="2"/>
      <c r="E4" s="2"/>
      <c r="F4" s="2"/>
      <c r="G4" s="2"/>
      <c r="H4" s="2"/>
      <c r="I4" s="2"/>
      <c r="J4" s="2"/>
      <c r="K4" s="2"/>
      <c r="L4" s="2"/>
    </row>
    <row r="5" spans="2:13" x14ac:dyDescent="0.2">
      <c r="B5" s="4"/>
      <c r="C5" s="2"/>
      <c r="D5" s="2"/>
      <c r="E5" s="2"/>
      <c r="F5" s="2"/>
      <c r="G5" s="2"/>
      <c r="H5" s="2"/>
      <c r="I5" s="2"/>
      <c r="J5" s="2"/>
      <c r="K5" s="2"/>
      <c r="L5" s="2"/>
    </row>
    <row r="6" spans="2:13" x14ac:dyDescent="0.2">
      <c r="B6" s="2"/>
      <c r="C6" s="2"/>
      <c r="D6" s="2"/>
      <c r="E6" s="5"/>
      <c r="F6" s="5"/>
      <c r="G6" s="5"/>
      <c r="H6" s="5"/>
      <c r="I6" s="5"/>
      <c r="J6" s="2"/>
      <c r="K6" s="2"/>
      <c r="L6" s="2"/>
    </row>
    <row r="7" spans="2:13" x14ac:dyDescent="0.2">
      <c r="B7" s="6" t="s">
        <v>2</v>
      </c>
      <c r="C7" s="6"/>
      <c r="D7" s="6"/>
      <c r="E7" s="6"/>
      <c r="F7" s="6"/>
      <c r="G7" s="6"/>
      <c r="H7" s="6"/>
      <c r="I7" s="6"/>
      <c r="J7" s="6"/>
      <c r="K7" s="6"/>
      <c r="L7" s="6"/>
    </row>
    <row r="8" spans="2:13" ht="2.25" customHeight="1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3" x14ac:dyDescent="0.2">
      <c r="B9" s="4" t="s">
        <v>3</v>
      </c>
      <c r="C9" s="2"/>
      <c r="D9" s="2"/>
      <c r="E9" s="2"/>
      <c r="F9" s="2"/>
      <c r="G9" s="2"/>
      <c r="H9" s="2"/>
      <c r="I9" s="2"/>
      <c r="J9" s="2"/>
      <c r="K9" s="2"/>
      <c r="L9" s="2"/>
    </row>
    <row r="10" spans="2:13" ht="15.75" customHeight="1" x14ac:dyDescent="0.2">
      <c r="B10" s="7" t="s">
        <v>4</v>
      </c>
      <c r="C10" s="7" t="s">
        <v>5</v>
      </c>
      <c r="D10" s="7"/>
      <c r="E10" s="7"/>
      <c r="F10" s="7"/>
      <c r="G10" s="7"/>
      <c r="H10" s="7"/>
      <c r="I10" s="7"/>
      <c r="J10" s="7" t="s">
        <v>6</v>
      </c>
      <c r="K10" s="7" t="s">
        <v>7</v>
      </c>
      <c r="L10" s="7" t="s">
        <v>8</v>
      </c>
      <c r="M10" s="8"/>
    </row>
    <row r="11" spans="2:13" x14ac:dyDescent="0.2">
      <c r="B11" s="7"/>
      <c r="C11" s="7" t="s">
        <v>9</v>
      </c>
      <c r="D11" s="7"/>
      <c r="E11" s="7"/>
      <c r="F11" s="7"/>
      <c r="G11" s="7" t="s">
        <v>10</v>
      </c>
      <c r="H11" s="7"/>
      <c r="I11" s="7"/>
      <c r="J11" s="7"/>
      <c r="K11" s="7"/>
      <c r="L11" s="7"/>
      <c r="M11" s="8"/>
    </row>
    <row r="12" spans="2:13" ht="63" customHeight="1" x14ac:dyDescent="0.2">
      <c r="B12" s="7"/>
      <c r="C12" s="9" t="s">
        <v>11</v>
      </c>
      <c r="D12" s="9" t="s">
        <v>12</v>
      </c>
      <c r="E12" s="9" t="s">
        <v>13</v>
      </c>
      <c r="F12" s="9" t="s">
        <v>14</v>
      </c>
      <c r="G12" s="9" t="s">
        <v>15</v>
      </c>
      <c r="H12" s="9" t="s">
        <v>13</v>
      </c>
      <c r="I12" s="9" t="s">
        <v>14</v>
      </c>
      <c r="J12" s="7"/>
      <c r="K12" s="7"/>
      <c r="L12" s="7"/>
      <c r="M12" s="8"/>
    </row>
    <row r="13" spans="2:13" ht="20.25" customHeight="1" x14ac:dyDescent="0.2">
      <c r="B13" s="10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2"/>
      <c r="M13" s="8"/>
    </row>
    <row r="14" spans="2:13" x14ac:dyDescent="0.2">
      <c r="B14" s="13" t="s">
        <v>17</v>
      </c>
      <c r="C14" s="14">
        <v>1</v>
      </c>
      <c r="D14" s="14">
        <f>SUM('[1]SJSP:TRF3'!D16)</f>
        <v>0</v>
      </c>
      <c r="E14" s="14">
        <f>SUM('[1]SJSP:TRF3'!E16)</f>
        <v>0</v>
      </c>
      <c r="F14" s="14">
        <f>SUM('[1]SJSP:TRF3'!F16)</f>
        <v>0</v>
      </c>
      <c r="G14" s="14">
        <f>SUM('[1]SJSP:TRF3'!G16)</f>
        <v>0</v>
      </c>
      <c r="H14" s="14">
        <f>SUM('[1]SJSP:TRF3'!H16)</f>
        <v>0</v>
      </c>
      <c r="I14" s="14">
        <f>SUM('[1]SJSP:TRF3'!I16)</f>
        <v>0</v>
      </c>
      <c r="J14" s="14">
        <f>SUM('[1]SJSP:TRF3'!J16)</f>
        <v>0</v>
      </c>
      <c r="K14" s="14">
        <f>SUM('[1]SJSP:TRF3'!K16)</f>
        <v>0</v>
      </c>
      <c r="L14" s="14">
        <f>C14+D14+E14+F14+G14+H14+I14+J14+K14</f>
        <v>1</v>
      </c>
      <c r="M14" s="8"/>
    </row>
    <row r="15" spans="2:13" x14ac:dyDescent="0.2">
      <c r="B15" s="13" t="s">
        <v>18</v>
      </c>
      <c r="C15" s="14">
        <v>59</v>
      </c>
      <c r="D15" s="14">
        <v>13</v>
      </c>
      <c r="E15" s="14">
        <f>SUM('[1]SJSP:TRF3'!E17)</f>
        <v>0</v>
      </c>
      <c r="F15" s="14">
        <f>SUM('[1]SJSP:TRF3'!F17)</f>
        <v>0</v>
      </c>
      <c r="G15" s="14">
        <v>1</v>
      </c>
      <c r="H15" s="14">
        <v>1</v>
      </c>
      <c r="I15" s="14">
        <f>SUM('[1]SJSP:TRF3'!I17)</f>
        <v>0</v>
      </c>
      <c r="J15" s="14">
        <v>9</v>
      </c>
      <c r="K15" s="14">
        <v>6</v>
      </c>
      <c r="L15" s="14">
        <f>C15+D15+E15+F15+G15+H15+I15+J15+K15</f>
        <v>89</v>
      </c>
      <c r="M15" s="8"/>
    </row>
    <row r="16" spans="2:13" x14ac:dyDescent="0.2">
      <c r="B16" s="13" t="s">
        <v>19</v>
      </c>
      <c r="C16" s="14">
        <v>65</v>
      </c>
      <c r="D16" s="14">
        <v>10</v>
      </c>
      <c r="E16" s="14">
        <f>SUM('[1]SJSP:TRF3'!E18)</f>
        <v>0</v>
      </c>
      <c r="F16" s="14">
        <f>SUM('[1]SJSP:TRF3'!F18)</f>
        <v>0</v>
      </c>
      <c r="G16" s="14">
        <v>1</v>
      </c>
      <c r="H16" s="14">
        <v>1</v>
      </c>
      <c r="I16" s="14">
        <f>SUM('[1]SJSP:TRF3'!I18)</f>
        <v>0</v>
      </c>
      <c r="J16" s="14">
        <v>4</v>
      </c>
      <c r="K16" s="14">
        <v>6</v>
      </c>
      <c r="L16" s="14">
        <f t="shared" ref="L16:L17" si="0">C16+D16+E16+F16+G16+H16+I16+J16+K16</f>
        <v>87</v>
      </c>
      <c r="M16" s="8"/>
    </row>
    <row r="17" spans="2:14" x14ac:dyDescent="0.2">
      <c r="B17" s="13" t="s">
        <v>20</v>
      </c>
      <c r="C17" s="14">
        <v>128</v>
      </c>
      <c r="D17" s="14">
        <v>4</v>
      </c>
      <c r="E17" s="14">
        <f>SUM('[1]SJSP:TRF3'!E19)</f>
        <v>0</v>
      </c>
      <c r="F17" s="14">
        <f>SUM('[1]SJSP:TRF3'!F19)</f>
        <v>0</v>
      </c>
      <c r="G17" s="14">
        <f>SUM('[1]SJSP:TRF3'!G19)</f>
        <v>0</v>
      </c>
      <c r="H17" s="14">
        <f>SUM('[1]SJSP:TRF3'!H19)</f>
        <v>0</v>
      </c>
      <c r="I17" s="14">
        <f>SUM('[1]SJSP:TRF3'!I19)</f>
        <v>0</v>
      </c>
      <c r="J17" s="14">
        <v>5</v>
      </c>
      <c r="K17" s="14">
        <v>13</v>
      </c>
      <c r="L17" s="14">
        <f t="shared" si="0"/>
        <v>150</v>
      </c>
      <c r="M17" s="8"/>
    </row>
    <row r="18" spans="2:14" x14ac:dyDescent="0.2">
      <c r="B18" s="13" t="s">
        <v>21</v>
      </c>
      <c r="C18" s="15">
        <f t="shared" ref="C18:K18" si="1">SUM(C14:C17)</f>
        <v>253</v>
      </c>
      <c r="D18" s="15">
        <f t="shared" si="1"/>
        <v>27</v>
      </c>
      <c r="E18" s="15">
        <f t="shared" si="1"/>
        <v>0</v>
      </c>
      <c r="F18" s="15">
        <f t="shared" si="1"/>
        <v>0</v>
      </c>
      <c r="G18" s="15">
        <f t="shared" si="1"/>
        <v>2</v>
      </c>
      <c r="H18" s="15">
        <f t="shared" si="1"/>
        <v>2</v>
      </c>
      <c r="I18" s="15">
        <f t="shared" si="1"/>
        <v>0</v>
      </c>
      <c r="J18" s="15">
        <f t="shared" si="1"/>
        <v>18</v>
      </c>
      <c r="K18" s="15">
        <f t="shared" si="1"/>
        <v>25</v>
      </c>
      <c r="L18" s="16">
        <f>SUM(L14:L17)</f>
        <v>327</v>
      </c>
      <c r="M18" s="8"/>
    </row>
    <row r="19" spans="2:14" x14ac:dyDescent="0.2">
      <c r="B19" s="17" t="s">
        <v>22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8"/>
    </row>
    <row r="20" spans="2:14" x14ac:dyDescent="0.2">
      <c r="B20" s="13" t="s">
        <v>23</v>
      </c>
      <c r="C20" s="14">
        <v>21</v>
      </c>
      <c r="D20" s="14">
        <f>SUM('[1]SJSP:TRF3'!D22)</f>
        <v>0</v>
      </c>
      <c r="E20" s="14">
        <f>SUM('[1]SJSP:TRF3'!E22)</f>
        <v>0</v>
      </c>
      <c r="F20" s="14">
        <f>SUM('[1]SJSP:TRF3'!F22)</f>
        <v>0</v>
      </c>
      <c r="G20" s="14">
        <f>SUM('[1]SJSP:TRF3'!G22)</f>
        <v>0</v>
      </c>
      <c r="H20" s="14">
        <f>SUM('[1]SJSP:TRF3'!H22)</f>
        <v>0</v>
      </c>
      <c r="I20" s="14">
        <f>SUM('[1]SJSP:TRF3'!I22)</f>
        <v>0</v>
      </c>
      <c r="J20" s="18"/>
      <c r="K20" s="14">
        <v>7</v>
      </c>
      <c r="L20" s="14">
        <f t="shared" ref="L20:L26" si="2">C20+D20+E20+F20+G20+H20+I20+K20</f>
        <v>28</v>
      </c>
      <c r="M20" s="8"/>
    </row>
    <row r="21" spans="2:14" x14ac:dyDescent="0.2">
      <c r="B21" s="13" t="s">
        <v>24</v>
      </c>
      <c r="C21" s="14">
        <v>143</v>
      </c>
      <c r="D21" s="14">
        <v>1</v>
      </c>
      <c r="E21" s="14">
        <f>SUM('[1]SJSP:TRF3'!E23)</f>
        <v>0</v>
      </c>
      <c r="F21" s="14">
        <f>SUM('[1]SJSP:TRF3'!F23)</f>
        <v>0</v>
      </c>
      <c r="G21" s="14">
        <f>SUM('[1]SJSP:TRF3'!G23)</f>
        <v>0</v>
      </c>
      <c r="H21" s="14">
        <f>SUM('[1]SJSP:TRF3'!H23)</f>
        <v>0</v>
      </c>
      <c r="I21" s="14">
        <f>SUM('[1]SJSP:TRF3'!I23)</f>
        <v>0</v>
      </c>
      <c r="J21" s="18"/>
      <c r="K21" s="14">
        <v>6</v>
      </c>
      <c r="L21" s="14">
        <f t="shared" si="2"/>
        <v>150</v>
      </c>
      <c r="M21" s="8"/>
    </row>
    <row r="22" spans="2:14" x14ac:dyDescent="0.2">
      <c r="B22" s="13" t="s">
        <v>25</v>
      </c>
      <c r="C22" s="14">
        <v>285</v>
      </c>
      <c r="D22" s="14">
        <v>3</v>
      </c>
      <c r="E22" s="14">
        <f>SUM('[1]SJSP:TRF3'!E24)</f>
        <v>0</v>
      </c>
      <c r="F22" s="14">
        <f>SUM('[1]SJSP:TRF3'!F24)</f>
        <v>0</v>
      </c>
      <c r="G22" s="14">
        <v>6</v>
      </c>
      <c r="H22" s="14">
        <v>0</v>
      </c>
      <c r="I22" s="14">
        <f>SUM('[1]SJSP:TRF3'!I24)</f>
        <v>0</v>
      </c>
      <c r="J22" s="18"/>
      <c r="K22" s="14">
        <v>14</v>
      </c>
      <c r="L22" s="14">
        <f t="shared" si="2"/>
        <v>308</v>
      </c>
      <c r="M22" s="8"/>
    </row>
    <row r="23" spans="2:14" x14ac:dyDescent="0.2">
      <c r="B23" s="13" t="s">
        <v>26</v>
      </c>
      <c r="C23" s="14">
        <v>679</v>
      </c>
      <c r="D23" s="14">
        <v>10</v>
      </c>
      <c r="E23" s="14">
        <f>SUM('[1]SJSP:TRF3'!E25)</f>
        <v>0</v>
      </c>
      <c r="F23" s="14">
        <f>SUM('[1]SJSP:TRF3'!F25)</f>
        <v>0</v>
      </c>
      <c r="G23" s="14">
        <v>12</v>
      </c>
      <c r="H23" s="14">
        <v>0</v>
      </c>
      <c r="I23" s="14">
        <f>SUM('[1]SJSP:TRF3'!I25)</f>
        <v>0</v>
      </c>
      <c r="J23" s="18"/>
      <c r="K23" s="14">
        <v>52</v>
      </c>
      <c r="L23" s="14">
        <f t="shared" si="2"/>
        <v>753</v>
      </c>
      <c r="M23" s="8"/>
    </row>
    <row r="24" spans="2:14" x14ac:dyDescent="0.2">
      <c r="B24" s="13" t="s">
        <v>27</v>
      </c>
      <c r="C24" s="14">
        <v>52</v>
      </c>
      <c r="D24" s="14">
        <f>SUM('[1]SJSP:TRF3'!D26)</f>
        <v>0</v>
      </c>
      <c r="E24" s="14">
        <f>SUM('[1]SJSP:TRF3'!E26)</f>
        <v>0</v>
      </c>
      <c r="F24" s="14">
        <f>SUM('[1]SJSP:TRF3'!F26)</f>
        <v>0</v>
      </c>
      <c r="G24" s="14">
        <v>1</v>
      </c>
      <c r="H24" s="14">
        <v>0</v>
      </c>
      <c r="I24" s="14">
        <f>SUM('[1]SJSP:TRF3'!I26)</f>
        <v>0</v>
      </c>
      <c r="J24" s="18"/>
      <c r="K24" s="14">
        <v>18</v>
      </c>
      <c r="L24" s="14">
        <f t="shared" si="2"/>
        <v>71</v>
      </c>
      <c r="M24" s="8"/>
    </row>
    <row r="25" spans="2:14" x14ac:dyDescent="0.2">
      <c r="B25" s="13" t="s">
        <v>28</v>
      </c>
      <c r="C25" s="14">
        <f>SUM('[1]SJSP:TRF3'!C27)</f>
        <v>0</v>
      </c>
      <c r="D25" s="14">
        <f>SUM('[1]SJSP:TRF3'!D27)</f>
        <v>0</v>
      </c>
      <c r="E25" s="14">
        <f>SUM('[1]SJSP:TRF3'!E27)</f>
        <v>0</v>
      </c>
      <c r="F25" s="14">
        <f>SUM('[1]SJSP:TRF3'!F27)</f>
        <v>0</v>
      </c>
      <c r="G25" s="14">
        <f>SUM('[1]SJSP:TRF3'!G27)</f>
        <v>0</v>
      </c>
      <c r="H25" s="14">
        <f>SUM('[1]SJSP:TRF3'!H27)</f>
        <v>0</v>
      </c>
      <c r="I25" s="14">
        <f>SUM('[1]SJSP:TRF3'!I27)</f>
        <v>0</v>
      </c>
      <c r="J25" s="18"/>
      <c r="K25" s="14">
        <f>SUM('[1]SJSP:TRF3'!K27)</f>
        <v>0</v>
      </c>
      <c r="L25" s="14">
        <f t="shared" si="2"/>
        <v>0</v>
      </c>
      <c r="M25" s="8"/>
    </row>
    <row r="26" spans="2:14" x14ac:dyDescent="0.2">
      <c r="B26" s="19" t="s">
        <v>29</v>
      </c>
      <c r="C26" s="20">
        <f t="shared" ref="C26:I26" si="3">SUM(C20:C25)</f>
        <v>1180</v>
      </c>
      <c r="D26" s="20">
        <f t="shared" si="3"/>
        <v>14</v>
      </c>
      <c r="E26" s="20">
        <f t="shared" si="3"/>
        <v>0</v>
      </c>
      <c r="F26" s="20">
        <f t="shared" si="3"/>
        <v>0</v>
      </c>
      <c r="G26" s="20">
        <f t="shared" si="3"/>
        <v>19</v>
      </c>
      <c r="H26" s="20">
        <f t="shared" si="3"/>
        <v>0</v>
      </c>
      <c r="I26" s="20">
        <f t="shared" si="3"/>
        <v>0</v>
      </c>
      <c r="J26" s="21"/>
      <c r="K26" s="20">
        <f>SUM(K20:K25)</f>
        <v>97</v>
      </c>
      <c r="L26" s="20">
        <f t="shared" si="2"/>
        <v>1310</v>
      </c>
      <c r="M26" s="8"/>
    </row>
    <row r="27" spans="2:14" x14ac:dyDescent="0.2">
      <c r="B27" s="22" t="s">
        <v>8</v>
      </c>
      <c r="C27" s="23">
        <f t="shared" ref="C27:L27" si="4">C18+C26</f>
        <v>1433</v>
      </c>
      <c r="D27" s="23">
        <f t="shared" si="4"/>
        <v>41</v>
      </c>
      <c r="E27" s="23">
        <f t="shared" si="4"/>
        <v>0</v>
      </c>
      <c r="F27" s="23">
        <f t="shared" si="4"/>
        <v>0</v>
      </c>
      <c r="G27" s="23">
        <f t="shared" si="4"/>
        <v>21</v>
      </c>
      <c r="H27" s="23">
        <f t="shared" si="4"/>
        <v>2</v>
      </c>
      <c r="I27" s="23">
        <f t="shared" si="4"/>
        <v>0</v>
      </c>
      <c r="J27" s="23">
        <f t="shared" si="4"/>
        <v>18</v>
      </c>
      <c r="K27" s="23">
        <f t="shared" si="4"/>
        <v>122</v>
      </c>
      <c r="L27" s="23">
        <f t="shared" si="4"/>
        <v>1637</v>
      </c>
      <c r="M27" s="8"/>
    </row>
    <row r="28" spans="2:14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4" x14ac:dyDescent="0.2">
      <c r="B29" s="2" t="s">
        <v>30</v>
      </c>
      <c r="C29" s="2"/>
      <c r="D29" s="2"/>
      <c r="E29" s="2"/>
      <c r="F29" s="2"/>
      <c r="G29" s="2"/>
      <c r="H29" s="2"/>
      <c r="I29" s="2"/>
      <c r="J29" s="2"/>
      <c r="K29" s="2"/>
      <c r="L29" s="2"/>
      <c r="N29" s="1" t="s">
        <v>31</v>
      </c>
    </row>
    <row r="31" spans="2:14" x14ac:dyDescent="0.2">
      <c r="B31" s="4" t="s">
        <v>32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</row>
    <row r="32" spans="2:14" x14ac:dyDescent="0.2">
      <c r="B32" s="25" t="s">
        <v>33</v>
      </c>
      <c r="C32" s="26"/>
      <c r="D32" s="26"/>
      <c r="E32" s="26"/>
      <c r="F32" s="26"/>
      <c r="G32" s="26"/>
      <c r="H32" s="26"/>
      <c r="I32" s="26"/>
      <c r="J32" s="26"/>
      <c r="K32" s="26"/>
      <c r="L32" s="27"/>
    </row>
    <row r="33" spans="2:12" x14ac:dyDescent="0.2">
      <c r="B33" s="7" t="s">
        <v>4</v>
      </c>
      <c r="C33" s="7" t="s">
        <v>5</v>
      </c>
      <c r="D33" s="7"/>
      <c r="E33" s="7"/>
      <c r="F33" s="7"/>
      <c r="G33" s="7"/>
      <c r="H33" s="7"/>
      <c r="I33" s="7"/>
      <c r="J33" s="7" t="s">
        <v>6</v>
      </c>
      <c r="K33" s="7" t="s">
        <v>7</v>
      </c>
      <c r="L33" s="7" t="s">
        <v>8</v>
      </c>
    </row>
    <row r="34" spans="2:12" x14ac:dyDescent="0.2">
      <c r="B34" s="7"/>
      <c r="C34" s="7" t="s">
        <v>9</v>
      </c>
      <c r="D34" s="7"/>
      <c r="E34" s="7"/>
      <c r="F34" s="7"/>
      <c r="G34" s="7" t="s">
        <v>10</v>
      </c>
      <c r="H34" s="7"/>
      <c r="I34" s="7"/>
      <c r="J34" s="7"/>
      <c r="K34" s="7"/>
      <c r="L34" s="7"/>
    </row>
    <row r="35" spans="2:12" ht="36" x14ac:dyDescent="0.2">
      <c r="B35" s="7"/>
      <c r="C35" s="9" t="s">
        <v>11</v>
      </c>
      <c r="D35" s="9" t="s">
        <v>12</v>
      </c>
      <c r="E35" s="9" t="s">
        <v>13</v>
      </c>
      <c r="F35" s="9" t="s">
        <v>14</v>
      </c>
      <c r="G35" s="9" t="s">
        <v>15</v>
      </c>
      <c r="H35" s="9" t="s">
        <v>13</v>
      </c>
      <c r="I35" s="9" t="s">
        <v>14</v>
      </c>
      <c r="J35" s="7"/>
      <c r="K35" s="7"/>
      <c r="L35" s="7"/>
    </row>
    <row r="36" spans="2:12" x14ac:dyDescent="0.2">
      <c r="B36" s="13" t="s">
        <v>17</v>
      </c>
      <c r="C36" s="28">
        <f>C14*'[1]planilha transformação cj'!G15</f>
        <v>11327.937351792882</v>
      </c>
      <c r="D36" s="28">
        <f>D14*'[1]planilha transformação cj'!G15</f>
        <v>0</v>
      </c>
      <c r="E36" s="28">
        <f>E14*'[1]planilha transformação cj'!G15</f>
        <v>0</v>
      </c>
      <c r="F36" s="28">
        <f>F14*'[1]planilha transformação cj'!G15</f>
        <v>0</v>
      </c>
      <c r="G36" s="28">
        <f>G14*'[1]planilha transformação cj'!G15</f>
        <v>0</v>
      </c>
      <c r="H36" s="28">
        <f>H14*'[1]planilha transformação cj'!G15</f>
        <v>0</v>
      </c>
      <c r="I36" s="28">
        <f>I14*'[1]planilha transformação cj'!G15</f>
        <v>0</v>
      </c>
      <c r="J36" s="28">
        <f>J14*'[1]planilha transformação cj'!F15</f>
        <v>0</v>
      </c>
      <c r="K36" s="28">
        <v>0</v>
      </c>
      <c r="L36" s="28">
        <f>C36+D36+E36+F36+G36+H36+I36+J36+K36</f>
        <v>11327.937351792882</v>
      </c>
    </row>
    <row r="37" spans="2:12" x14ac:dyDescent="0.2">
      <c r="B37" s="13" t="s">
        <v>18</v>
      </c>
      <c r="C37" s="28">
        <f>C15*'[1]planilha transformação cj'!G16</f>
        <v>592045.06772203429</v>
      </c>
      <c r="D37" s="28">
        <f>D15*'[1]planilha transformação cj'!G16</f>
        <v>130450.60814214314</v>
      </c>
      <c r="E37" s="28">
        <f>E15*'[1]planilha transformação cj'!G16</f>
        <v>0</v>
      </c>
      <c r="F37" s="28">
        <f>F15*'[1]planilha transformação cj'!G16</f>
        <v>0</v>
      </c>
      <c r="G37" s="28">
        <f>G15*'[1]planilha transformação cj'!G16</f>
        <v>10034.662164780242</v>
      </c>
      <c r="H37" s="28">
        <f>H15*'[1]planilha transformação cj'!G16</f>
        <v>10034.662164780242</v>
      </c>
      <c r="I37" s="28">
        <f>I15*'[1]planilha transformação cj'!G16</f>
        <v>0</v>
      </c>
      <c r="J37" s="28">
        <f>J15*'[1]planilha transformação cj'!F16</f>
        <v>138941.47612772643</v>
      </c>
      <c r="K37" s="28">
        <v>0</v>
      </c>
      <c r="L37" s="28">
        <f>C37+D37+E37+F37+G37+H37+I37+J37+K37</f>
        <v>881506.47632146417</v>
      </c>
    </row>
    <row r="38" spans="2:12" x14ac:dyDescent="0.2">
      <c r="B38" s="13" t="s">
        <v>19</v>
      </c>
      <c r="C38" s="28">
        <f>C16*'[1]planilha transformação cj'!G17</f>
        <v>573764.03529864654</v>
      </c>
      <c r="D38" s="28">
        <f>D16*'[1]planilha transformação cj'!G17</f>
        <v>88271.39004594562</v>
      </c>
      <c r="E38" s="28">
        <v>0</v>
      </c>
      <c r="F38" s="28">
        <f>F16*'[1]planilha transformação cj'!G17</f>
        <v>0</v>
      </c>
      <c r="G38" s="28">
        <f>G16*'[1]planilha transformação cj'!G17</f>
        <v>8827.1390045945627</v>
      </c>
      <c r="H38" s="28">
        <f>H16*'[1]planilha transformação cj'!G17</f>
        <v>8827.1390045945627</v>
      </c>
      <c r="I38" s="28">
        <f>I16*'[1]planilha transformação cj'!G17</f>
        <v>0</v>
      </c>
      <c r="J38" s="28">
        <f>J16*'[1]planilha transformação cj'!F17</f>
        <v>54320.855412889614</v>
      </c>
      <c r="K38" s="28">
        <v>0</v>
      </c>
      <c r="L38" s="28">
        <f>C38+D38+E38+F38+G38+H38+I38+J38+K38</f>
        <v>734010.55876667087</v>
      </c>
    </row>
    <row r="39" spans="2:12" x14ac:dyDescent="0.2">
      <c r="B39" s="13" t="s">
        <v>20</v>
      </c>
      <c r="C39" s="28">
        <f>C17*'[1]planilha transformação cj'!G18</f>
        <v>914860.99994891277</v>
      </c>
      <c r="D39" s="28">
        <f>D17*'[1]planilha transformação cj'!G18</f>
        <v>28589.406248403524</v>
      </c>
      <c r="E39" s="28">
        <f>E17*'[1]planilha transformação cj'!G18</f>
        <v>0</v>
      </c>
      <c r="F39" s="28">
        <f>F17*'[1]planilha transformação cj'!G18</f>
        <v>0</v>
      </c>
      <c r="G39" s="28">
        <f>G17*'[1]planilha transformação cj'!G18</f>
        <v>0</v>
      </c>
      <c r="H39" s="28">
        <f>H17*'[1]planilha transformação cj'!G18</f>
        <v>0</v>
      </c>
      <c r="I39" s="28">
        <f>I17*'[1]planilha transformação cj'!G18</f>
        <v>0</v>
      </c>
      <c r="J39" s="28">
        <f>J17*'[1]planilha transformação cj'!F18</f>
        <v>54979.627400776008</v>
      </c>
      <c r="K39" s="28">
        <v>0</v>
      </c>
      <c r="L39" s="28">
        <f>C39+D39+E39+F39+G39+H39+I39+J39+K39</f>
        <v>998430.03359809227</v>
      </c>
    </row>
    <row r="40" spans="2:12" x14ac:dyDescent="0.2">
      <c r="B40" s="13" t="s">
        <v>34</v>
      </c>
      <c r="C40" s="29">
        <f t="shared" ref="C40:K40" si="5">SUM(C36:C39)</f>
        <v>2091998.0403213864</v>
      </c>
      <c r="D40" s="29">
        <f t="shared" si="5"/>
        <v>247311.4044364923</v>
      </c>
      <c r="E40" s="29">
        <f t="shared" si="5"/>
        <v>0</v>
      </c>
      <c r="F40" s="29">
        <f t="shared" si="5"/>
        <v>0</v>
      </c>
      <c r="G40" s="29">
        <f t="shared" si="5"/>
        <v>18861.801169374805</v>
      </c>
      <c r="H40" s="29">
        <f t="shared" si="5"/>
        <v>18861.801169374805</v>
      </c>
      <c r="I40" s="29">
        <f t="shared" si="5"/>
        <v>0</v>
      </c>
      <c r="J40" s="29">
        <f t="shared" si="5"/>
        <v>248241.95894139208</v>
      </c>
      <c r="K40" s="29">
        <f t="shared" si="5"/>
        <v>0</v>
      </c>
      <c r="L40" s="30">
        <f>SUM(L36:L39)</f>
        <v>2625275.0060380204</v>
      </c>
    </row>
    <row r="41" spans="2:12" x14ac:dyDescent="0.2">
      <c r="B41" s="31" t="s">
        <v>35</v>
      </c>
      <c r="C41" s="32"/>
      <c r="D41" s="32"/>
      <c r="E41" s="32"/>
      <c r="F41" s="32"/>
      <c r="G41" s="32"/>
      <c r="H41" s="32"/>
      <c r="I41" s="32"/>
      <c r="J41" s="32"/>
      <c r="K41" s="33"/>
      <c r="L41" s="30">
        <v>6018581.0599999996</v>
      </c>
    </row>
    <row r="42" spans="2:12" x14ac:dyDescent="0.2">
      <c r="C42" s="34"/>
    </row>
    <row r="43" spans="2:12" x14ac:dyDescent="0.2">
      <c r="C43" s="34"/>
    </row>
    <row r="44" spans="2:12" x14ac:dyDescent="0.2">
      <c r="C44" s="34"/>
    </row>
    <row r="45" spans="2:12" x14ac:dyDescent="0.2">
      <c r="C45" s="34"/>
    </row>
    <row r="46" spans="2:12" x14ac:dyDescent="0.2">
      <c r="C46" s="34"/>
    </row>
  </sheetData>
  <mergeCells count="21">
    <mergeCell ref="B41:K41"/>
    <mergeCell ref="B13:L13"/>
    <mergeCell ref="B19:L19"/>
    <mergeCell ref="B32:L32"/>
    <mergeCell ref="B33:B35"/>
    <mergeCell ref="C33:I33"/>
    <mergeCell ref="J33:J35"/>
    <mergeCell ref="K33:K35"/>
    <mergeCell ref="L33:L35"/>
    <mergeCell ref="C34:F34"/>
    <mergeCell ref="G34:I34"/>
    <mergeCell ref="B4:C4"/>
    <mergeCell ref="E6:I6"/>
    <mergeCell ref="B7:L7"/>
    <mergeCell ref="B10:B12"/>
    <mergeCell ref="C10:I10"/>
    <mergeCell ref="J10:J12"/>
    <mergeCell ref="K10:K12"/>
    <mergeCell ref="L10:L12"/>
    <mergeCell ref="C11:F11"/>
    <mergeCell ref="G11:I11"/>
  </mergeCells>
  <pageMargins left="0.7" right="0.7" top="0.75" bottom="0.75" header="0.3" footer="0.3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- IVC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cp:lastPrinted>2025-05-13T21:02:22Z</cp:lastPrinted>
  <dcterms:created xsi:type="dcterms:W3CDTF">2025-05-13T21:01:23Z</dcterms:created>
  <dcterms:modified xsi:type="dcterms:W3CDTF">2025-05-13T21:03:40Z</dcterms:modified>
</cp:coreProperties>
</file>