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SOFI\UPLA\UPLA\Resolução 195\2026\Proposta Orçamentária 2026\"/>
    </mc:Choice>
  </mc:AlternateContent>
  <bookViews>
    <workbookView xWindow="2955" yWindow="5070" windowWidth="25710" windowHeight="75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GND'!$B$1:$J$89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J81" i="1" l="1"/>
  <c r="H81" i="1"/>
  <c r="F81" i="1"/>
  <c r="J79" i="1" l="1"/>
  <c r="J72" i="1" l="1"/>
  <c r="J71" i="1"/>
  <c r="J68" i="1"/>
  <c r="J67" i="1"/>
  <c r="J66" i="1"/>
  <c r="J60" i="1"/>
  <c r="J23" i="1" l="1"/>
  <c r="J28" i="1"/>
  <c r="J78" i="1" l="1"/>
  <c r="J50" i="1" l="1"/>
  <c r="J49" i="1"/>
  <c r="J38" i="1"/>
  <c r="J44" i="1"/>
  <c r="H73" i="1" l="1"/>
  <c r="F73" i="1" l="1"/>
  <c r="H87" i="1" l="1"/>
  <c r="F87" i="1"/>
  <c r="H30" i="1" l="1"/>
  <c r="J80" i="1"/>
  <c r="J86" i="1"/>
  <c r="J87" i="1" s="1"/>
  <c r="J64" i="1" l="1"/>
  <c r="J65" i="1"/>
  <c r="J69" i="1"/>
  <c r="J70" i="1"/>
  <c r="J55" i="1"/>
  <c r="J56" i="1"/>
  <c r="J57" i="1"/>
  <c r="J58" i="1"/>
  <c r="J59" i="1"/>
  <c r="J61" i="1"/>
  <c r="J62" i="1"/>
  <c r="J63" i="1"/>
  <c r="J54" i="1"/>
  <c r="J48" i="1" l="1"/>
  <c r="J47" i="1"/>
  <c r="J46" i="1"/>
  <c r="J45" i="1" l="1"/>
  <c r="J14" i="1" l="1"/>
  <c r="J22" i="1" l="1"/>
  <c r="J51" i="1"/>
  <c r="J52" i="1" l="1"/>
  <c r="J36" i="1" l="1"/>
  <c r="J37" i="1"/>
  <c r="J39" i="1"/>
  <c r="J40" i="1"/>
  <c r="J41" i="1"/>
  <c r="J42" i="1"/>
  <c r="J43" i="1"/>
  <c r="J53" i="1"/>
  <c r="H16" i="1"/>
  <c r="H89" i="1" s="1"/>
  <c r="F16" i="1"/>
  <c r="J35" i="1"/>
  <c r="J29" i="1"/>
  <c r="J27" i="1"/>
  <c r="J26" i="1"/>
  <c r="J25" i="1"/>
  <c r="J24" i="1"/>
  <c r="J21" i="1"/>
  <c r="J15" i="1"/>
  <c r="J13" i="1"/>
  <c r="J12" i="1"/>
  <c r="J30" i="1" l="1"/>
  <c r="J73" i="1"/>
  <c r="J16" i="1"/>
  <c r="F30" i="1"/>
  <c r="F89" i="1" s="1"/>
  <c r="J89" i="1" l="1"/>
  <c r="K89" i="1" s="1"/>
</calcChain>
</file>

<file path=xl/sharedStrings.xml><?xml version="1.0" encoding="utf-8"?>
<sst xmlns="http://schemas.openxmlformats.org/spreadsheetml/2006/main" count="228" uniqueCount="88">
  <si>
    <t>3ª REGIÃO</t>
  </si>
  <si>
    <t>PESSOAL E ENCARGOS SOCIAIS</t>
  </si>
  <si>
    <t>TOTAL</t>
  </si>
  <si>
    <t>20TP</t>
  </si>
  <si>
    <t>1</t>
  </si>
  <si>
    <t>Pessoal e Encargos Sociais</t>
  </si>
  <si>
    <t>09HB</t>
  </si>
  <si>
    <t>0181</t>
  </si>
  <si>
    <t>TOTAL DE PESSOAL</t>
  </si>
  <si>
    <t>BENEFÍCIOS</t>
  </si>
  <si>
    <t>3</t>
  </si>
  <si>
    <t>Outras Despesas Correntes</t>
  </si>
  <si>
    <t>4</t>
  </si>
  <si>
    <t>Investimentos</t>
  </si>
  <si>
    <t>TOTAL DE BENEFÍCIOS</t>
  </si>
  <si>
    <t>ATIVIDADES</t>
  </si>
  <si>
    <t>FORMAÇÃO E APERFEIÇOAMENTO DE MAGISTRADOS – FAM - PO 0009</t>
  </si>
  <si>
    <t>TOTAL DE ATIVIDADES</t>
  </si>
  <si>
    <t>PROJETOS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</si>
  <si>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</si>
  <si>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</si>
  <si>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</si>
  <si>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</si>
  <si>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</si>
  <si>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</si>
  <si>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</si>
  <si>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JUSTIÇA FEDERAL</t>
  </si>
  <si>
    <t>PODER JUDICIÁRIO</t>
  </si>
  <si>
    <t>META FÍSICA</t>
  </si>
  <si>
    <t>216H</t>
  </si>
  <si>
    <t>212B</t>
  </si>
  <si>
    <t>OPERAÇÕES ESPECIAIS</t>
  </si>
  <si>
    <t>TOTAL DE OPERAÇÕES ESPECIAIS</t>
  </si>
  <si>
    <t>00S6</t>
  </si>
  <si>
    <t>219Z</t>
  </si>
  <si>
    <t>AÇÕES DE GESTÃO E CONTROLE DE PRECATÓRIOS - AGPREC - PO 0015</t>
  </si>
  <si>
    <t>SEGURANÇA DA INFORMAÇÃO DA JUSTIÇA FEDERAL - PO SEG0</t>
  </si>
  <si>
    <t>MANUTENÇÃO DAS ATIVIDADES ITINERANTES DA JUSTIÇA FEDERAL - PO 0017</t>
  </si>
  <si>
    <t>REFORMA DO FÓRUM FEDERAL CRIMINAL E PREVIDENCIÁRIO DE SÃO PAULO - SP (12S9) - PO 0017</t>
  </si>
  <si>
    <t>REFORMA DO FÓRUM FEDERAL CÍVEL DE SÃO PAULO - SP (14YN) - PO 0019</t>
  </si>
  <si>
    <t>REFORMA DA SEDE ADMINISTRATIVA DA JUSTIÇA FEDERAL DE SÃO PAULO - SP (14YO) - PO 0020</t>
  </si>
  <si>
    <t>REFORMA DO FÓRUM FEDERAL DE SANTOS - SP (15NX) - PO 0022</t>
  </si>
  <si>
    <t>SEGURANÇA INSTITUCIONAL NA JUSTIÇA FEDERAL  - PO 0016</t>
  </si>
  <si>
    <t>REFORMA DO JUIZADO ESPECIAL FEDERAL DE SÃO PAULO - SP - 2ª ETAPA (158T) - PO 0025</t>
  </si>
  <si>
    <t>REFORMA DO FÓRUM FEDERAL DE SANTO ANDRÉ - SP - PO 0052</t>
  </si>
  <si>
    <t>ASSISTÊNCIA PRÉ-ESCOLAR AOS DEPENDENTES DE SERVIDORES CIVIS E DE EMPREGADOS - PO 0001</t>
  </si>
  <si>
    <t>0536</t>
  </si>
  <si>
    <t>AJUDA DE CUSTO PARA MORADIA A MAGISTRADOS E MEMBROS DO  MINISTÉRIO PÚBLICO - PO AMMM</t>
  </si>
  <si>
    <t>AUXÍLIO-MORADIA PARA OUTROS AGENTES PÚBLICOS - ATIVOS - PO AMOA</t>
  </si>
  <si>
    <t>1J08</t>
  </si>
  <si>
    <t>EXAMES PERIÓDICOS - CIVIS - PO 0002</t>
  </si>
  <si>
    <t>AUXÍLIO-TRANSPORTE DE CIVIS ATIVOS - PO 0003</t>
  </si>
  <si>
    <t>AUXÍLIO-ALIMENTAÇÃO DE CIVIS ATIVOS - PO 0005</t>
  </si>
  <si>
    <t>BENEFÍCIO ESPECIAL - PO 0001</t>
  </si>
  <si>
    <t>JULGAMENTO DE CAUSAS NA JUSTIÇA FEDERAL - DESPESAS DIVERSAS - PO 0000</t>
  </si>
  <si>
    <t>CAPACITACÃO DE RECURSOS HUMANOS - PO 0002</t>
  </si>
  <si>
    <t>AÇÕES DE INFORMÁTICA - PO 0010</t>
  </si>
  <si>
    <t>GESTÃO DE CONTRATOS NACIONAIS - CTN - PO 0011</t>
  </si>
  <si>
    <t>CONSTRUÇÃO DO EDIFÍCIO-SEDE DA JUSTIÇA FEDERAL EM NAVIRAÍ - MS - PO 0000</t>
  </si>
  <si>
    <t>DESPESAS COM BENEFÍCIOS E PENSÕES INDENIZATÓRIAS DECORRENTES DE LEGISLAÇÃO ESPECIAL E/OU DECISÕES JUDICIAIS - PO 0001</t>
  </si>
  <si>
    <t>ATIVOS CIVIS DA UNIÃO - PO 0000</t>
  </si>
  <si>
    <t>APOSENTADORIAS E PENSÕES CIVIS DA UNIÃO - PO 0000</t>
  </si>
  <si>
    <t>CONTRIBUIÇÃO DA UNIÃO, DE SUAS AUTARQUIAS E FUNDAÇÕES PARA O CUSTEIO DO REGIME DE PREVIDÊNCIA DOS SERVIDORES PÚBLICOS FEDERAIS - PO 0000</t>
  </si>
  <si>
    <t>MODERNIZAÇÃO TECNOLÓGICA E GESTÃO DA INFORMAÇÃO NA JUSTIÇA FEDERAL - PO 0008</t>
  </si>
  <si>
    <t>ASSISTÊNCIA JURÍDICA A PESSOAS CARENTES - PO 0000</t>
  </si>
  <si>
    <t>REFORMA DO EDIFÍCIO-SEDE DO TRIBUNAL REGIONAL FEDERAL 3ª REGIÃO - 2ª ETAPA (15NZ) - PO 0001</t>
  </si>
  <si>
    <t>REFORMA DO FÓRUM DAS EXECUÇÕES FISCAIS (11RQ) - PO 0016</t>
  </si>
  <si>
    <t>REFORMA DO FÓRUM FEDERAL DE BARUERÍ - SP (15QA) - PO 0023</t>
  </si>
  <si>
    <t>REFORMA DO FÓRUM FEDERAL DE RIBEIRÃO PRETO - SP (13FR) - PO
0018</t>
  </si>
  <si>
    <t>PROPOSTA ORÇAMENTÁRIA DAS UNIDADES DA JUSTIÇA FEDERAL PARA 2026</t>
  </si>
  <si>
    <t>AUXÍLIO-FUNERAL E NATALIDADE DE CIVIS - INATIVOS - PO 1009</t>
  </si>
  <si>
    <t>ASSISTÊNCIA MEDICA E ODONTOLÓGICA DE CIVIS - INATIVOS - COMPLEMENTAÇÃO DA UNIÃO - PO 1001</t>
  </si>
  <si>
    <t>REFORMA DO FÓRUM FEDERAL DE PRESIDENTE PRUDENTE - SP (15FZ) PO 0021</t>
  </si>
  <si>
    <t>REFORMA DO FÓRUM FEDERAL DE SÃO JOSÉ DOS CAMPOS - SP - PO 0054</t>
  </si>
  <si>
    <t>REFORMA DO FÓRUM FEDERAL DA JUSTIÇA FEDERAL EM AMERICANA - SP PO 0091</t>
  </si>
  <si>
    <t>REFORMA DO FÓRUM FEDERAL DE FRANCA - SP - PO 0015</t>
  </si>
  <si>
    <t>REFORMA DO FÓRUM FEDERAL DA JUSTIÇA FEDERAL EM MAUÁ - SP - PO 0092</t>
  </si>
  <si>
    <t>REFORMA DO FÓRUM FEDERAL DE ARAÇATUBA - SP - PO 003D</t>
  </si>
  <si>
    <t>REFORMA DO FÓRUM FEDERAL DE TUPÃ - SP - PO 004C</t>
  </si>
  <si>
    <t>REFORMA DO FÓRUM FEDERAL DE TRÊS LAGOS - MS - PO 003X</t>
  </si>
  <si>
    <t>103F</t>
  </si>
  <si>
    <t>168Q</t>
  </si>
  <si>
    <t>AQUISIÇÃO DE IMÓVEIS PARA FUNCIONAMENTO DO TRF DA 3ª REGIÃO EM SÃO PAULO - SP - UNIDADE "M" - PO 0000</t>
  </si>
  <si>
    <t xml:space="preserve"> REFORMA DO JUIZADO ESPECIAL FEDERAL DE CAMPO GRANDE - MS - PO 0014</t>
  </si>
  <si>
    <t>Inversão Financeira</t>
  </si>
  <si>
    <t>AUXÍLIO-FUNERAL E NATALIDADE DE CIVIS - PO 0009</t>
  </si>
  <si>
    <t>ASSISTÊNCIA MEDICA E ODONTOLÓGICA DE CIVIS - COMPLEMENTAÇÃO DA UNIÃO - PO 0001</t>
  </si>
  <si>
    <t>CONSTRUÇÃO DO EDIFÍCIO ANEXO DA JUSTIÇA FEDERAL EM CAMPO GRANDE - MS - PO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</si>
</sst>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  <numFmt numFmtId="174" formatCode="#,##0;[Red]\-#,##0;\-"/>
    <numFmt numFmtId="175" formatCode="#,##0.00;[Red]\-#,##0.00;\-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84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75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20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43" fontId="21" fillId="0" borderId="0" xfId="0" applyNumberFormat="1" applyFont="1" applyAlignment="1" applyProtection="1">
      <alignment vertical="center"/>
      <protection locked="0"/>
    </xf>
    <xf numFmtId="3" fontId="16" fillId="0" borderId="0" xfId="0" applyNumberFormat="1" applyFont="1" applyFill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164" fontId="20" fillId="7" borderId="0" xfId="0" applyNumberFormat="1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49" fontId="12" fillId="7" borderId="0" xfId="0" applyNumberFormat="1" applyFont="1" applyFill="1" applyBorder="1" applyAlignment="1" applyProtection="1">
      <alignment horizontal="center" vertical="center"/>
    </xf>
    <xf numFmtId="3" fontId="12" fillId="7" borderId="0" xfId="0" applyNumberFormat="1" applyFont="1" applyFill="1" applyBorder="1" applyAlignment="1" applyProtection="1">
      <alignment horizontal="right" vertical="center" wrapText="1"/>
    </xf>
    <xf numFmtId="49" fontId="14" fillId="7" borderId="0" xfId="0" applyNumberFormat="1" applyFont="1" applyFill="1" applyBorder="1" applyAlignment="1" applyProtection="1">
      <alignment horizontal="center"/>
    </xf>
    <xf numFmtId="49" fontId="16" fillId="7" borderId="0" xfId="0" applyNumberFormat="1" applyFont="1" applyFill="1" applyBorder="1" applyAlignment="1" applyProtection="1">
      <alignment vertical="center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7" fontId="16" fillId="3" borderId="0" xfId="0" applyNumberFormat="1" applyFont="1" applyFill="1" applyBorder="1" applyAlignment="1" applyProtection="1">
      <alignment horizontal="right" vertical="center"/>
      <protection locked="0"/>
    </xf>
    <xf numFmtId="164" fontId="16" fillId="3" borderId="0" xfId="0" applyNumberFormat="1" applyFont="1" applyFill="1" applyBorder="1" applyAlignment="1" applyProtection="1">
      <alignment vertical="center"/>
    </xf>
    <xf numFmtId="0" fontId="14" fillId="7" borderId="0" xfId="0" applyFont="1" applyFill="1" applyBorder="1" applyAlignment="1" applyProtection="1">
      <alignment horizontal="center" vertical="center"/>
    </xf>
    <xf numFmtId="49" fontId="15" fillId="7" borderId="0" xfId="0" applyNumberFormat="1" applyFont="1" applyFill="1" applyBorder="1" applyAlignment="1" applyProtection="1">
      <alignment horizontal="left" vertical="center" wrapText="1"/>
    </xf>
    <xf numFmtId="49" fontId="17" fillId="7" borderId="0" xfId="0" applyNumberFormat="1" applyFont="1" applyFill="1" applyBorder="1" applyAlignment="1" applyProtection="1">
      <alignment horizontal="center" vertical="center"/>
    </xf>
    <xf numFmtId="49" fontId="17" fillId="7" borderId="0" xfId="0" applyNumberFormat="1" applyFont="1" applyFill="1" applyBorder="1" applyAlignment="1" applyProtection="1">
      <alignment horizontal="left" vertical="center"/>
    </xf>
    <xf numFmtId="167" fontId="16" fillId="7" borderId="0" xfId="0" applyNumberFormat="1" applyFont="1" applyFill="1" applyBorder="1" applyAlignment="1" applyProtection="1">
      <alignment horizontal="right" vertical="center"/>
      <protection locked="0"/>
    </xf>
    <xf numFmtId="164" fontId="16" fillId="7" borderId="0" xfId="0" applyNumberFormat="1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 applyProtection="1">
      <alignment horizontal="right" vertical="center" wrapText="1"/>
    </xf>
    <xf numFmtId="0" fontId="14" fillId="7" borderId="2" xfId="0" applyFont="1" applyFill="1" applyBorder="1" applyAlignment="1" applyProtection="1">
      <alignment horizontal="center" vertical="center"/>
    </xf>
    <xf numFmtId="49" fontId="15" fillId="7" borderId="2" xfId="0" applyNumberFormat="1" applyFont="1" applyFill="1" applyBorder="1" applyAlignment="1" applyProtection="1">
      <alignment horizontal="left" vertical="center" wrapText="1"/>
    </xf>
    <xf numFmtId="3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left" vertical="center"/>
    </xf>
    <xf numFmtId="164" fontId="16" fillId="3" borderId="2" xfId="0" applyNumberFormat="1" applyFont="1" applyFill="1" applyBorder="1" applyAlignment="1" applyProtection="1">
      <alignment horizontal="right" vertical="center"/>
      <protection locked="0"/>
    </xf>
    <xf numFmtId="174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4" fillId="8" borderId="2" xfId="0" quotePrefix="1" applyFont="1" applyFill="1" applyBorder="1" applyAlignment="1" applyProtection="1">
      <alignment horizontal="center" vertical="center"/>
    </xf>
    <xf numFmtId="0" fontId="16" fillId="8" borderId="2" xfId="0" applyFont="1" applyFill="1" applyBorder="1" applyAlignment="1" applyProtection="1">
      <alignment vertical="center" wrapText="1"/>
    </xf>
    <xf numFmtId="1" fontId="8" fillId="8" borderId="2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left" vertical="center"/>
    </xf>
    <xf numFmtId="164" fontId="16" fillId="8" borderId="2" xfId="0" applyNumberFormat="1" applyFont="1" applyFill="1" applyBorder="1" applyAlignment="1" applyProtection="1">
      <alignment horizontal="right" vertical="center"/>
      <protection locked="0"/>
    </xf>
    <xf numFmtId="174" fontId="16" fillId="8" borderId="2" xfId="0" applyNumberFormat="1" applyFont="1" applyFill="1" applyBorder="1" applyAlignment="1" applyProtection="1">
      <alignment horizontal="center" vertical="center"/>
      <protection locked="0"/>
    </xf>
    <xf numFmtId="49" fontId="14" fillId="7" borderId="2" xfId="0" applyNumberFormat="1" applyFont="1" applyFill="1" applyBorder="1" applyAlignment="1" applyProtection="1">
      <alignment horizontal="center" vertical="center"/>
    </xf>
    <xf numFmtId="49" fontId="16" fillId="7" borderId="2" xfId="0" applyNumberFormat="1" applyFont="1" applyFill="1" applyBorder="1" applyAlignment="1" applyProtection="1">
      <alignment vertical="center" wrapText="1"/>
    </xf>
    <xf numFmtId="1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14" fillId="8" borderId="2" xfId="0" applyNumberFormat="1" applyFont="1" applyFill="1" applyBorder="1" applyAlignment="1" applyProtection="1">
      <alignment horizontal="center" vertical="center"/>
    </xf>
    <xf numFmtId="49" fontId="16" fillId="8" borderId="2" xfId="0" applyNumberFormat="1" applyFont="1" applyFill="1" applyBorder="1" applyAlignment="1" applyProtection="1">
      <alignment vertical="center" wrapText="1"/>
    </xf>
    <xf numFmtId="3" fontId="12" fillId="6" borderId="2" xfId="0" applyNumberFormat="1" applyFont="1" applyFill="1" applyBorder="1" applyAlignment="1" applyProtection="1">
      <alignment horizontal="right" vertical="center" wrapText="1"/>
    </xf>
    <xf numFmtId="3" fontId="12" fillId="9" borderId="2" xfId="0" applyNumberFormat="1" applyFont="1" applyFill="1" applyBorder="1" applyAlignment="1" applyProtection="1">
      <alignment horizontal="right" vertical="center" wrapText="1"/>
    </xf>
    <xf numFmtId="3" fontId="17" fillId="0" borderId="2" xfId="0" applyNumberFormat="1" applyFont="1" applyFill="1" applyBorder="1" applyAlignment="1" applyProtection="1">
      <alignment horizontal="center" vertical="center"/>
    </xf>
    <xf numFmtId="49" fontId="17" fillId="0" borderId="2" xfId="0" applyNumberFormat="1" applyFont="1" applyFill="1" applyBorder="1" applyAlignment="1" applyProtection="1">
      <alignment horizontal="left" vertical="center"/>
    </xf>
    <xf numFmtId="164" fontId="16" fillId="0" borderId="2" xfId="0" applyNumberFormat="1" applyFont="1" applyFill="1" applyBorder="1" applyAlignment="1" applyProtection="1">
      <alignment horizontal="right" vertical="center"/>
      <protection locked="0"/>
    </xf>
    <xf numFmtId="49" fontId="15" fillId="8" borderId="2" xfId="0" applyNumberFormat="1" applyFont="1" applyFill="1" applyBorder="1" applyAlignment="1" applyProtection="1">
      <alignment horizontal="left" vertical="center" wrapText="1"/>
    </xf>
    <xf numFmtId="3" fontId="17" fillId="8" borderId="2" xfId="0" applyNumberFormat="1" applyFont="1" applyFill="1" applyBorder="1" applyAlignment="1" applyProtection="1">
      <alignment horizontal="center" vertical="center"/>
    </xf>
    <xf numFmtId="49" fontId="17" fillId="8" borderId="2" xfId="0" applyNumberFormat="1" applyFont="1" applyFill="1" applyBorder="1" applyAlignment="1" applyProtection="1">
      <alignment horizontal="left" vertical="center"/>
    </xf>
    <xf numFmtId="49" fontId="15" fillId="0" borderId="2" xfId="0" applyNumberFormat="1" applyFont="1" applyFill="1" applyBorder="1" applyAlignment="1" applyProtection="1">
      <alignment horizontal="left" vertical="center" wrapText="1"/>
    </xf>
    <xf numFmtId="3" fontId="17" fillId="7" borderId="2" xfId="0" applyNumberFormat="1" applyFont="1" applyFill="1" applyBorder="1" applyAlignment="1" applyProtection="1">
      <alignment horizontal="center" vertical="center"/>
      <protection locked="0"/>
    </xf>
    <xf numFmtId="49" fontId="8" fillId="7" borderId="2" xfId="0" applyNumberFormat="1" applyFont="1" applyFill="1" applyBorder="1" applyAlignment="1" applyProtection="1">
      <alignment horizontal="left" vertical="center"/>
      <protection locked="0"/>
    </xf>
    <xf numFmtId="164" fontId="16" fillId="7" borderId="2" xfId="0" applyNumberFormat="1" applyFont="1" applyFill="1" applyBorder="1" applyAlignment="1" applyProtection="1">
      <alignment horizontal="right" vertical="center"/>
      <protection locked="0"/>
    </xf>
    <xf numFmtId="49" fontId="17" fillId="7" borderId="2" xfId="0" applyNumberFormat="1" applyFont="1" applyFill="1" applyBorder="1" applyAlignment="1" applyProtection="1">
      <alignment horizontal="left" vertical="center"/>
      <protection locked="0"/>
    </xf>
    <xf numFmtId="3" fontId="17" fillId="8" borderId="2" xfId="0" applyNumberFormat="1" applyFont="1" applyFill="1" applyBorder="1" applyAlignment="1" applyProtection="1">
      <alignment horizontal="center" vertical="center"/>
      <protection locked="0"/>
    </xf>
    <xf numFmtId="49" fontId="17" fillId="8" borderId="2" xfId="0" applyNumberFormat="1" applyFont="1" applyFill="1" applyBorder="1" applyAlignment="1" applyProtection="1">
      <alignment horizontal="left" vertical="center"/>
      <protection locked="0"/>
    </xf>
    <xf numFmtId="3" fontId="17" fillId="0" borderId="2" xfId="0" applyNumberFormat="1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Fill="1" applyBorder="1" applyAlignment="1" applyProtection="1">
      <alignment horizontal="left" vertical="center"/>
      <protection locked="0"/>
    </xf>
    <xf numFmtId="164" fontId="18" fillId="0" borderId="2" xfId="0" applyNumberFormat="1" applyFont="1" applyFill="1" applyBorder="1" applyAlignment="1" applyProtection="1">
      <alignment horizontal="right" vertical="center"/>
      <protection locked="0"/>
    </xf>
    <xf numFmtId="49" fontId="18" fillId="8" borderId="2" xfId="0" applyNumberFormat="1" applyFont="1" applyFill="1" applyBorder="1" applyAlignment="1" applyProtection="1">
      <alignment horizontal="left" vertical="center" wrapText="1"/>
      <protection locked="0"/>
    </xf>
    <xf numFmtId="174" fontId="18" fillId="8" borderId="2" xfId="0" applyNumberFormat="1" applyFont="1" applyFill="1" applyBorder="1" applyAlignment="1" applyProtection="1">
      <alignment horizontal="center" vertical="center"/>
      <protection locked="0"/>
    </xf>
    <xf numFmtId="164" fontId="18" fillId="8" borderId="2" xfId="0" applyNumberFormat="1" applyFont="1" applyFill="1" applyBorder="1" applyAlignment="1" applyProtection="1">
      <alignment horizontal="right" vertical="center"/>
      <protection locked="0"/>
    </xf>
    <xf numFmtId="49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174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8" borderId="2" xfId="0" applyNumberFormat="1" applyFont="1" applyFill="1" applyBorder="1" applyAlignment="1" applyProtection="1">
      <alignment horizontal="left" vertical="center"/>
      <protection locked="0"/>
    </xf>
    <xf numFmtId="49" fontId="19" fillId="8" borderId="2" xfId="0" applyNumberFormat="1" applyFont="1" applyFill="1" applyBorder="1" applyAlignment="1" applyProtection="1">
      <alignment horizontal="left" vertical="center"/>
      <protection locked="0"/>
    </xf>
    <xf numFmtId="49" fontId="17" fillId="0" borderId="2" xfId="0" applyNumberFormat="1" applyFont="1" applyFill="1" applyBorder="1" applyAlignment="1" applyProtection="1">
      <alignment horizontal="left" vertical="center"/>
      <protection locked="0"/>
    </xf>
    <xf numFmtId="49" fontId="15" fillId="0" borderId="2" xfId="0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10" fontId="18" fillId="8" borderId="2" xfId="0" applyNumberFormat="1" applyFont="1" applyFill="1" applyBorder="1" applyAlignment="1" applyProtection="1">
      <alignment horizontal="center" vertical="center"/>
      <protection locked="0"/>
    </xf>
    <xf numFmtId="175" fontId="16" fillId="3" borderId="2" xfId="0" applyNumberFormat="1" applyFont="1" applyFill="1" applyBorder="1" applyAlignment="1" applyProtection="1">
      <alignment horizontal="center" vertical="center"/>
      <protection locked="0"/>
    </xf>
    <xf numFmtId="10" fontId="18" fillId="7" borderId="2" xfId="0" applyNumberFormat="1" applyFont="1" applyFill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0" fontId="16" fillId="7" borderId="2" xfId="0" applyFont="1" applyFill="1" applyBorder="1" applyAlignment="1" applyProtection="1">
      <alignment vertical="center" wrapText="1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5" borderId="2" xfId="0" applyNumberFormat="1" applyFont="1" applyFill="1" applyBorder="1" applyAlignment="1" applyProtection="1">
      <alignment vertical="center"/>
    </xf>
    <xf numFmtId="164" fontId="3" fillId="10" borderId="2" xfId="0" applyNumberFormat="1" applyFont="1" applyFill="1" applyBorder="1" applyAlignment="1" applyProtection="1">
      <alignment vertical="center"/>
    </xf>
    <xf numFmtId="174" fontId="16" fillId="0" borderId="2" xfId="0" applyNumberFormat="1" applyFont="1" applyFill="1" applyBorder="1" applyAlignment="1" applyProtection="1">
      <alignment horizontal="center" vertical="center"/>
      <protection locked="0"/>
    </xf>
    <xf numFmtId="174" fontId="16" fillId="8" borderId="2" xfId="0" applyNumberFormat="1" applyFont="1" applyFill="1" applyBorder="1" applyAlignment="1" applyProtection="1">
      <alignment horizontal="center" vertical="center"/>
      <protection locked="0"/>
    </xf>
    <xf numFmtId="49" fontId="18" fillId="8" borderId="2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2" xfId="0" applyFont="1" applyFill="1" applyBorder="1" applyAlignment="1" applyProtection="1">
      <alignment horizontal="center" vertical="center"/>
      <protection locked="0"/>
    </xf>
    <xf numFmtId="174" fontId="17" fillId="8" borderId="2" xfId="0" applyNumberFormat="1" applyFont="1" applyFill="1" applyBorder="1" applyAlignment="1" applyProtection="1">
      <alignment horizontal="center" vertical="center"/>
      <protection locked="0"/>
    </xf>
    <xf numFmtId="10" fontId="17" fillId="8" borderId="2" xfId="0" applyNumberFormat="1" applyFont="1" applyFill="1" applyBorder="1" applyAlignment="1" applyProtection="1">
      <alignment horizontal="center" vertical="center"/>
      <protection locked="0"/>
    </xf>
    <xf numFmtId="175" fontId="16" fillId="8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left" vertical="center" wrapText="1"/>
    </xf>
    <xf numFmtId="174" fontId="16" fillId="0" borderId="2" xfId="0" applyNumberFormat="1" applyFont="1" applyFill="1" applyBorder="1" applyAlignment="1" applyProtection="1">
      <alignment horizontal="center" vertical="center"/>
      <protection locked="0"/>
    </xf>
    <xf numFmtId="174" fontId="16" fillId="8" borderId="2" xfId="0" applyNumberFormat="1" applyFont="1" applyFill="1" applyBorder="1" applyAlignment="1" applyProtection="1">
      <alignment horizontal="center" vertical="center"/>
      <protection locked="0"/>
    </xf>
    <xf numFmtId="49" fontId="18" fillId="8" borderId="2" xfId="0" applyNumberFormat="1" applyFont="1" applyFill="1" applyBorder="1" applyAlignment="1" applyProtection="1">
      <alignment horizontal="left" vertical="center" wrapText="1"/>
      <protection locked="0"/>
    </xf>
    <xf numFmtId="174" fontId="18" fillId="8" borderId="2" xfId="0" applyNumberFormat="1" applyFont="1" applyFill="1" applyBorder="1" applyAlignment="1" applyProtection="1">
      <alignment horizontal="center" vertical="center"/>
      <protection locked="0"/>
    </xf>
    <xf numFmtId="49" fontId="15" fillId="8" borderId="2" xfId="0" applyNumberFormat="1" applyFont="1" applyFill="1" applyBorder="1" applyAlignment="1" applyProtection="1">
      <alignment horizontal="left" vertical="center" wrapText="1"/>
      <protection locked="0"/>
    </xf>
    <xf numFmtId="174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174" fontId="16" fillId="8" borderId="3" xfId="0" applyNumberFormat="1" applyFont="1" applyFill="1" applyBorder="1" applyAlignment="1" applyProtection="1">
      <alignment horizontal="center" vertical="center"/>
      <protection locked="0"/>
    </xf>
    <xf numFmtId="174" fontId="16" fillId="8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74" fontId="16" fillId="7" borderId="2" xfId="0" applyNumberFormat="1" applyFont="1" applyFill="1" applyBorder="1" applyAlignment="1" applyProtection="1">
      <alignment horizontal="center" vertical="center"/>
      <protection locked="0"/>
    </xf>
    <xf numFmtId="174" fontId="16" fillId="0" borderId="2" xfId="0" applyNumberFormat="1" applyFont="1" applyFill="1" applyBorder="1" applyAlignment="1" applyProtection="1">
      <alignment horizontal="center" vertical="center"/>
      <protection locked="0"/>
    </xf>
    <xf numFmtId="174" fontId="16" fillId="8" borderId="2" xfId="0" applyNumberFormat="1" applyFont="1" applyFill="1" applyBorder="1" applyAlignment="1" applyProtection="1">
      <alignment horizontal="center" vertical="center"/>
      <protection locked="0"/>
    </xf>
    <xf numFmtId="49" fontId="18" fillId="8" borderId="2" xfId="0" applyNumberFormat="1" applyFont="1" applyFill="1" applyBorder="1" applyAlignment="1" applyProtection="1">
      <alignment horizontal="left" vertical="center" wrapText="1"/>
      <protection locked="0"/>
    </xf>
    <xf numFmtId="174" fontId="18" fillId="8" borderId="2" xfId="0" applyNumberFormat="1" applyFont="1" applyFill="1" applyBorder="1" applyAlignment="1" applyProtection="1">
      <alignment horizontal="center" vertical="center"/>
      <protection locked="0"/>
    </xf>
    <xf numFmtId="49" fontId="15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2" xfId="0" applyNumberFormat="1" applyFont="1" applyFill="1" applyBorder="1" applyAlignment="1" applyProtection="1">
      <alignment horizontal="left" vertical="center" wrapText="1"/>
      <protection locked="0"/>
    </xf>
    <xf numFmtId="174" fontId="18" fillId="0" borderId="2" xfId="0" applyNumberFormat="1" applyFont="1" applyFill="1" applyBorder="1" applyAlignment="1" applyProtection="1">
      <alignment horizontal="center" vertical="center"/>
      <protection locked="0"/>
    </xf>
    <xf numFmtId="49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left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14" fillId="8" borderId="2" xfId="1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</xf>
    <xf numFmtId="0" fontId="14" fillId="8" borderId="2" xfId="0" applyFont="1" applyFill="1" applyBorder="1" applyAlignment="1" applyProtection="1">
      <alignment horizontal="center" vertical="center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/>
      <protection locked="0"/>
    </xf>
  </cellXfs>
  <cellStyles count="2843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 10" xfId="2790"/>
    <cellStyle name="Vírgula 11" xfId="2791"/>
    <cellStyle name="Vírgula 12" xfId="2792"/>
    <cellStyle name="Vírgula 13" xfId="2793"/>
    <cellStyle name="Vírgula 14" xfId="2794"/>
    <cellStyle name="Vírgula 15" xfId="2795"/>
    <cellStyle name="Vírgula 16" xfId="2796"/>
    <cellStyle name="Vírgula 17" xfId="2797"/>
    <cellStyle name="Vírgula 18" xfId="2798"/>
    <cellStyle name="Vírgula 2" xfId="2799"/>
    <cellStyle name="Vírgula 2 2" xfId="2800"/>
    <cellStyle name="Vírgula 2 2 2" xfId="2801"/>
    <cellStyle name="Vírgula 2 2 3" xfId="2802"/>
    <cellStyle name="Vírgula 2 2 4" xfId="2803"/>
    <cellStyle name="Vírgula 2 2 5" xfId="2804"/>
    <cellStyle name="Vírgula 2 3" xfId="2805"/>
    <cellStyle name="Vírgula 2 4" xfId="2806"/>
    <cellStyle name="Vírgula 2 5" xfId="2807"/>
    <cellStyle name="Vírgula 2 6" xfId="2808"/>
    <cellStyle name="Vírgula 3" xfId="2809"/>
    <cellStyle name="Vírgula 4" xfId="2810"/>
    <cellStyle name="Vírgula 5" xfId="2811"/>
    <cellStyle name="Vírgula 6" xfId="2812"/>
    <cellStyle name="Vírgula 7" xfId="2813"/>
    <cellStyle name="Vírgula 8" xfId="2814"/>
    <cellStyle name="Vírgula 9" xfId="2815"/>
    <cellStyle name="Vírgula0" xfId="2816"/>
    <cellStyle name="Vírgula0 10" xfId="2817"/>
    <cellStyle name="Vírgula0 11" xfId="2818"/>
    <cellStyle name="Vírgula0 12" xfId="2819"/>
    <cellStyle name="Vírgula0 13" xfId="2820"/>
    <cellStyle name="Vírgula0 14" xfId="2821"/>
    <cellStyle name="Vírgula0 15" xfId="2822"/>
    <cellStyle name="Vírgula0 16" xfId="2823"/>
    <cellStyle name="Vírgula0 17" xfId="2824"/>
    <cellStyle name="Vírgula0 18" xfId="2825"/>
    <cellStyle name="Vírgula0 2" xfId="2826"/>
    <cellStyle name="Vírgula0 2 2" xfId="2827"/>
    <cellStyle name="Vírgula0 2 2 2" xfId="2828"/>
    <cellStyle name="Vírgula0 2 2 3" xfId="2829"/>
    <cellStyle name="Vírgula0 2 2 4" xfId="2830"/>
    <cellStyle name="Vírgula0 2 2 5" xfId="2831"/>
    <cellStyle name="Vírgula0 2 3" xfId="2832"/>
    <cellStyle name="Vírgula0 2 4" xfId="2833"/>
    <cellStyle name="Vírgula0 2 5" xfId="2834"/>
    <cellStyle name="Vírgula0 2 6" xfId="2835"/>
    <cellStyle name="Vírgula0 3" xfId="2836"/>
    <cellStyle name="Vírgula0 4" xfId="2837"/>
    <cellStyle name="Vírgula0 5" xfId="2838"/>
    <cellStyle name="Vírgula0 6" xfId="2839"/>
    <cellStyle name="Vírgula0 7" xfId="2840"/>
    <cellStyle name="Vírgula0 8" xfId="2841"/>
    <cellStyle name="Vírgula0 9" xfId="28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  <sheetName val="FIX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  <sheetName val="FIXA_2009"/>
      <sheetName val="EXTR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81"/>
  <sheetViews>
    <sheetView showGridLines="0" tabSelected="1" zoomScale="70" zoomScaleNormal="70" zoomScaleSheetLayoutView="80" workbookViewId="0">
      <selection activeCell="B1" sqref="B1"/>
    </sheetView>
  </sheetViews>
  <sheetFormatPr defaultColWidth="9.140625" defaultRowHeight="18"/>
  <cols>
    <col min="1" max="1" width="1.7109375" style="33" customWidth="1"/>
    <col min="2" max="2" width="10.7109375" style="33" customWidth="1"/>
    <col min="3" max="3" width="73.7109375" style="33" customWidth="1"/>
    <col min="4" max="4" width="8.7109375" style="37" customWidth="1"/>
    <col min="5" max="5" width="32.7109375" style="38" customWidth="1"/>
    <col min="6" max="6" width="21.7109375" style="33" customWidth="1"/>
    <col min="7" max="7" width="16" style="33" bestFit="1" customWidth="1"/>
    <col min="8" max="8" width="21.7109375" style="33" customWidth="1"/>
    <col min="9" max="9" width="13.7109375" style="33" customWidth="1"/>
    <col min="10" max="10" width="21.7109375" style="33" customWidth="1"/>
    <col min="11" max="11" width="19.5703125" style="34" customWidth="1"/>
    <col min="12" max="13" width="13.28515625" style="34" customWidth="1"/>
    <col min="14" max="235" width="13.28515625" style="33" customWidth="1"/>
    <col min="236" max="236" width="10.140625" style="33" customWidth="1"/>
    <col min="237" max="237" width="53.5703125" style="33" customWidth="1"/>
    <col min="238" max="238" width="12.7109375" style="33" customWidth="1"/>
    <col min="239" max="16384" width="9.140625" style="33"/>
  </cols>
  <sheetData>
    <row r="1" spans="1:16" s="6" customFormat="1">
      <c r="A1" s="60"/>
      <c r="B1" s="1" t="s">
        <v>27</v>
      </c>
      <c r="C1" s="2"/>
      <c r="D1" s="3"/>
      <c r="E1" s="4"/>
      <c r="F1" s="5"/>
      <c r="G1" s="5"/>
      <c r="K1" s="7"/>
      <c r="L1" s="7"/>
      <c r="M1" s="7"/>
    </row>
    <row r="2" spans="1:16" s="6" customFormat="1" ht="15.75">
      <c r="B2" s="8" t="s">
        <v>26</v>
      </c>
      <c r="C2" s="9"/>
      <c r="D2" s="3"/>
      <c r="E2" s="4"/>
      <c r="F2" s="5"/>
      <c r="G2" s="5"/>
      <c r="K2" s="7"/>
      <c r="L2" s="7"/>
      <c r="M2" s="7"/>
    </row>
    <row r="3" spans="1:16" s="6" customFormat="1" ht="15" customHeight="1">
      <c r="B3" s="10"/>
      <c r="C3" s="9"/>
      <c r="D3" s="3"/>
      <c r="E3" s="4"/>
      <c r="F3" s="5"/>
      <c r="G3" s="5"/>
      <c r="K3" s="7"/>
      <c r="L3" s="7"/>
      <c r="M3" s="7"/>
    </row>
    <row r="4" spans="1:16" s="6" customFormat="1" ht="8.25" customHeight="1">
      <c r="B4" s="167"/>
      <c r="C4" s="167"/>
      <c r="D4" s="167"/>
      <c r="E4" s="167"/>
      <c r="F4" s="167"/>
      <c r="G4" s="167"/>
      <c r="H4" s="167"/>
      <c r="I4" s="47"/>
      <c r="K4" s="7"/>
      <c r="L4" s="7"/>
      <c r="M4" s="7"/>
    </row>
    <row r="5" spans="1:16" s="12" customFormat="1" ht="21.75" customHeight="1">
      <c r="B5" s="167" t="s">
        <v>69</v>
      </c>
      <c r="C5" s="167"/>
      <c r="D5" s="167"/>
      <c r="E5" s="167"/>
      <c r="F5" s="167"/>
      <c r="G5" s="167"/>
      <c r="H5" s="167"/>
      <c r="I5" s="167"/>
      <c r="J5" s="167"/>
      <c r="K5" s="11"/>
      <c r="L5" s="11"/>
      <c r="M5" s="11"/>
    </row>
    <row r="6" spans="1:16" s="6" customFormat="1" ht="21" customHeight="1">
      <c r="B6" s="168" t="s">
        <v>0</v>
      </c>
      <c r="C6" s="168"/>
      <c r="D6" s="168"/>
      <c r="E6" s="168"/>
      <c r="F6" s="168"/>
      <c r="G6" s="168"/>
      <c r="H6" s="168"/>
      <c r="I6" s="168"/>
      <c r="J6" s="168"/>
      <c r="K6" s="7"/>
      <c r="L6" s="7"/>
      <c r="M6" s="7"/>
    </row>
    <row r="7" spans="1:16" s="14" customFormat="1" ht="15" customHeight="1">
      <c r="B7" s="169"/>
      <c r="C7" s="169"/>
      <c r="D7" s="169"/>
      <c r="E7" s="169"/>
      <c r="F7" s="169"/>
      <c r="G7" s="169"/>
      <c r="H7" s="169"/>
      <c r="I7" s="169"/>
      <c r="J7" s="169"/>
      <c r="K7" s="13"/>
      <c r="L7" s="13"/>
      <c r="M7" s="13"/>
    </row>
    <row r="8" spans="1:16" s="19" customFormat="1" ht="6.75" hidden="1" customHeight="1">
      <c r="B8" s="15"/>
      <c r="C8" s="16"/>
      <c r="D8" s="17"/>
      <c r="E8" s="18"/>
      <c r="F8" s="17"/>
      <c r="G8" s="17"/>
      <c r="H8" s="6"/>
      <c r="I8" s="6"/>
      <c r="K8" s="20"/>
      <c r="L8" s="20"/>
      <c r="M8" s="20"/>
    </row>
    <row r="9" spans="1:16" s="19" customFormat="1" ht="24.75" customHeight="1">
      <c r="B9" s="166" t="s">
        <v>1</v>
      </c>
      <c r="C9" s="166"/>
      <c r="D9" s="166"/>
      <c r="E9" s="166"/>
      <c r="F9" s="166"/>
      <c r="G9" s="166"/>
      <c r="H9" s="166"/>
      <c r="I9" s="166"/>
      <c r="J9" s="166"/>
      <c r="K9" s="20"/>
      <c r="L9" s="20"/>
      <c r="M9" s="20"/>
    </row>
    <row r="10" spans="1:16" s="22" customFormat="1" ht="18.95" customHeight="1">
      <c r="B10" s="165" t="s">
        <v>21</v>
      </c>
      <c r="C10" s="165"/>
      <c r="D10" s="163" t="s">
        <v>22</v>
      </c>
      <c r="E10" s="163"/>
      <c r="F10" s="163" t="s">
        <v>23</v>
      </c>
      <c r="G10" s="163"/>
      <c r="H10" s="163" t="s">
        <v>24</v>
      </c>
      <c r="I10" s="163"/>
      <c r="J10" s="141" t="s">
        <v>2</v>
      </c>
      <c r="K10" s="21"/>
      <c r="L10" s="21"/>
      <c r="M10" s="21"/>
    </row>
    <row r="11" spans="1:16" s="22" customFormat="1" ht="33.950000000000003" customHeight="1">
      <c r="B11" s="165"/>
      <c r="C11" s="165"/>
      <c r="D11" s="163"/>
      <c r="E11" s="163"/>
      <c r="F11" s="141" t="s">
        <v>25</v>
      </c>
      <c r="G11" s="141" t="s">
        <v>28</v>
      </c>
      <c r="H11" s="141" t="s">
        <v>25</v>
      </c>
      <c r="I11" s="141" t="s">
        <v>28</v>
      </c>
      <c r="J11" s="141" t="s">
        <v>25</v>
      </c>
      <c r="K11" s="21"/>
      <c r="L11" s="21"/>
      <c r="M11" s="21"/>
    </row>
    <row r="12" spans="1:16" s="24" customFormat="1" ht="20.100000000000001" customHeight="1">
      <c r="B12" s="78" t="s">
        <v>3</v>
      </c>
      <c r="C12" s="79" t="s">
        <v>60</v>
      </c>
      <c r="D12" s="80" t="s">
        <v>4</v>
      </c>
      <c r="E12" s="81" t="s">
        <v>5</v>
      </c>
      <c r="F12" s="82">
        <v>522870716</v>
      </c>
      <c r="G12" s="143">
        <v>1853</v>
      </c>
      <c r="H12" s="82">
        <v>1566087295</v>
      </c>
      <c r="I12" s="143">
        <v>5074</v>
      </c>
      <c r="J12" s="82">
        <f>F12+H12</f>
        <v>2088958011</v>
      </c>
      <c r="K12" s="23"/>
      <c r="L12" s="23"/>
      <c r="M12" s="23"/>
    </row>
    <row r="13" spans="1:16" s="26" customFormat="1" ht="42" customHeight="1">
      <c r="B13" s="84" t="s">
        <v>6</v>
      </c>
      <c r="C13" s="85" t="s">
        <v>62</v>
      </c>
      <c r="D13" s="86" t="s">
        <v>4</v>
      </c>
      <c r="E13" s="87" t="s">
        <v>5</v>
      </c>
      <c r="F13" s="88">
        <v>95739046</v>
      </c>
      <c r="G13" s="144">
        <v>0</v>
      </c>
      <c r="H13" s="88">
        <v>279351306</v>
      </c>
      <c r="I13" s="144">
        <v>0</v>
      </c>
      <c r="J13" s="88">
        <f t="shared" ref="J13:J15" si="0">F13+H13</f>
        <v>375090352</v>
      </c>
      <c r="K13" s="25"/>
      <c r="L13" s="25"/>
      <c r="M13" s="25"/>
    </row>
    <row r="14" spans="1:16" s="24" customFormat="1" ht="20.100000000000001" customHeight="1">
      <c r="B14" s="90" t="s">
        <v>7</v>
      </c>
      <c r="C14" s="91" t="s">
        <v>61</v>
      </c>
      <c r="D14" s="92" t="s">
        <v>4</v>
      </c>
      <c r="E14" s="93" t="s">
        <v>5</v>
      </c>
      <c r="F14" s="82">
        <v>206352077</v>
      </c>
      <c r="G14" s="83">
        <v>815</v>
      </c>
      <c r="H14" s="82">
        <v>379136052</v>
      </c>
      <c r="I14" s="83">
        <v>1471</v>
      </c>
      <c r="J14" s="82">
        <f t="shared" ref="J14" si="1">F14+H14</f>
        <v>585488129</v>
      </c>
      <c r="K14" s="25"/>
      <c r="L14" s="25"/>
      <c r="M14" s="25"/>
      <c r="N14" s="26"/>
      <c r="O14" s="26"/>
      <c r="P14" s="26"/>
    </row>
    <row r="15" spans="1:16" s="24" customFormat="1" ht="20.100000000000001" customHeight="1">
      <c r="B15" s="94" t="s">
        <v>33</v>
      </c>
      <c r="C15" s="95" t="s">
        <v>53</v>
      </c>
      <c r="D15" s="86" t="s">
        <v>4</v>
      </c>
      <c r="E15" s="87" t="s">
        <v>5</v>
      </c>
      <c r="F15" s="88">
        <v>2500000</v>
      </c>
      <c r="G15" s="89">
        <v>12</v>
      </c>
      <c r="H15" s="88">
        <v>4000000</v>
      </c>
      <c r="I15" s="89">
        <v>21</v>
      </c>
      <c r="J15" s="88">
        <f t="shared" si="0"/>
        <v>6500000</v>
      </c>
      <c r="K15" s="25"/>
      <c r="L15" s="25"/>
      <c r="M15" s="25"/>
      <c r="N15" s="26"/>
      <c r="O15" s="26"/>
      <c r="P15" s="26"/>
    </row>
    <row r="16" spans="1:16" s="24" customFormat="1" ht="19.5" customHeight="1">
      <c r="B16" s="165" t="s">
        <v>8</v>
      </c>
      <c r="C16" s="165"/>
      <c r="D16" s="165"/>
      <c r="E16" s="165"/>
      <c r="F16" s="96">
        <f>SUM(F12:F15)</f>
        <v>827461839</v>
      </c>
      <c r="G16" s="97"/>
      <c r="H16" s="96">
        <f>SUM(H12:H15)</f>
        <v>2228574653</v>
      </c>
      <c r="I16" s="97"/>
      <c r="J16" s="96">
        <f>SUM(J12:J15)</f>
        <v>3056036492</v>
      </c>
      <c r="K16" s="25"/>
      <c r="L16" s="25"/>
      <c r="M16" s="25"/>
      <c r="N16" s="26"/>
      <c r="O16" s="26"/>
      <c r="P16" s="26"/>
    </row>
    <row r="17" spans="2:16" s="24" customFormat="1" ht="18" customHeight="1">
      <c r="B17" s="63"/>
      <c r="C17" s="64"/>
      <c r="D17" s="65"/>
      <c r="E17" s="66"/>
      <c r="F17" s="67"/>
      <c r="G17" s="67"/>
      <c r="H17" s="67"/>
      <c r="I17" s="67"/>
      <c r="J17" s="68"/>
      <c r="K17" s="59"/>
      <c r="L17" s="25"/>
      <c r="M17" s="25"/>
      <c r="N17" s="26"/>
      <c r="O17" s="26"/>
      <c r="P17" s="26"/>
    </row>
    <row r="18" spans="2:16" s="19" customFormat="1" ht="24.75" customHeight="1">
      <c r="B18" s="166" t="s">
        <v>9</v>
      </c>
      <c r="C18" s="166"/>
      <c r="D18" s="166"/>
      <c r="E18" s="166"/>
      <c r="F18" s="166"/>
      <c r="G18" s="166"/>
      <c r="H18" s="166"/>
      <c r="I18" s="166"/>
      <c r="J18" s="166"/>
      <c r="K18" s="20"/>
      <c r="L18" s="20"/>
      <c r="M18" s="20"/>
    </row>
    <row r="19" spans="2:16" s="22" customFormat="1" ht="18.95" customHeight="1">
      <c r="B19" s="165" t="s">
        <v>21</v>
      </c>
      <c r="C19" s="165"/>
      <c r="D19" s="163" t="s">
        <v>22</v>
      </c>
      <c r="E19" s="163"/>
      <c r="F19" s="163" t="s">
        <v>23</v>
      </c>
      <c r="G19" s="163"/>
      <c r="H19" s="163" t="s">
        <v>24</v>
      </c>
      <c r="I19" s="163"/>
      <c r="J19" s="141" t="s">
        <v>2</v>
      </c>
      <c r="K19" s="21"/>
      <c r="L19" s="21"/>
      <c r="M19" s="21"/>
    </row>
    <row r="20" spans="2:16" s="22" customFormat="1" ht="33.950000000000003" customHeight="1">
      <c r="B20" s="165"/>
      <c r="C20" s="165"/>
      <c r="D20" s="163"/>
      <c r="E20" s="163"/>
      <c r="F20" s="141" t="s">
        <v>25</v>
      </c>
      <c r="G20" s="141" t="s">
        <v>28</v>
      </c>
      <c r="H20" s="141" t="s">
        <v>25</v>
      </c>
      <c r="I20" s="141" t="s">
        <v>28</v>
      </c>
      <c r="J20" s="141" t="s">
        <v>25</v>
      </c>
      <c r="K20" s="21"/>
      <c r="L20" s="21"/>
      <c r="M20" s="21"/>
    </row>
    <row r="21" spans="2:16" s="24" customFormat="1" ht="20.100000000000001" customHeight="1">
      <c r="B21" s="171">
        <v>2004</v>
      </c>
      <c r="C21" s="164" t="s">
        <v>86</v>
      </c>
      <c r="D21" s="98" t="s">
        <v>10</v>
      </c>
      <c r="E21" s="99" t="s">
        <v>11</v>
      </c>
      <c r="F21" s="100">
        <v>32925943</v>
      </c>
      <c r="G21" s="155">
        <v>3161</v>
      </c>
      <c r="H21" s="100">
        <v>99463136</v>
      </c>
      <c r="I21" s="155">
        <v>9542</v>
      </c>
      <c r="J21" s="100">
        <f>F21+H21</f>
        <v>132389079</v>
      </c>
      <c r="K21" s="23"/>
      <c r="L21" s="23"/>
      <c r="M21" s="23"/>
    </row>
    <row r="22" spans="2:16" s="24" customFormat="1" ht="20.100000000000001" customHeight="1">
      <c r="B22" s="171"/>
      <c r="C22" s="164"/>
      <c r="D22" s="98" t="s">
        <v>12</v>
      </c>
      <c r="E22" s="99" t="s">
        <v>13</v>
      </c>
      <c r="F22" s="100">
        <v>40000</v>
      </c>
      <c r="G22" s="155"/>
      <c r="H22" s="100">
        <v>50000</v>
      </c>
      <c r="I22" s="155"/>
      <c r="J22" s="100">
        <f t="shared" ref="J22:J29" si="2">F22+H22</f>
        <v>90000</v>
      </c>
      <c r="K22" s="23"/>
      <c r="L22" s="23"/>
      <c r="M22" s="23"/>
    </row>
    <row r="23" spans="2:16" s="24" customFormat="1" ht="33.950000000000003" customHeight="1">
      <c r="B23" s="171"/>
      <c r="C23" s="142" t="s">
        <v>71</v>
      </c>
      <c r="D23" s="98" t="s">
        <v>10</v>
      </c>
      <c r="E23" s="99" t="s">
        <v>11</v>
      </c>
      <c r="F23" s="100">
        <v>11336280</v>
      </c>
      <c r="G23" s="143">
        <v>1087</v>
      </c>
      <c r="H23" s="100">
        <v>19981887</v>
      </c>
      <c r="I23" s="143">
        <v>1916</v>
      </c>
      <c r="J23" s="100">
        <f t="shared" si="2"/>
        <v>31318167</v>
      </c>
      <c r="K23" s="23"/>
      <c r="L23" s="23"/>
      <c r="M23" s="23"/>
    </row>
    <row r="24" spans="2:16" s="26" customFormat="1" ht="20.100000000000001" customHeight="1">
      <c r="B24" s="171"/>
      <c r="C24" s="101" t="s">
        <v>50</v>
      </c>
      <c r="D24" s="102" t="s">
        <v>10</v>
      </c>
      <c r="E24" s="103" t="s">
        <v>11</v>
      </c>
      <c r="F24" s="88">
        <v>50000</v>
      </c>
      <c r="G24" s="144">
        <v>0</v>
      </c>
      <c r="H24" s="88">
        <v>100000</v>
      </c>
      <c r="I24" s="144">
        <v>0</v>
      </c>
      <c r="J24" s="88">
        <f t="shared" si="2"/>
        <v>150000</v>
      </c>
      <c r="K24" s="25"/>
      <c r="L24" s="25"/>
      <c r="M24" s="25"/>
    </row>
    <row r="25" spans="2:16" s="26" customFormat="1" ht="30" customHeight="1">
      <c r="B25" s="172" t="s">
        <v>30</v>
      </c>
      <c r="C25" s="104" t="s">
        <v>45</v>
      </c>
      <c r="D25" s="98" t="s">
        <v>10</v>
      </c>
      <c r="E25" s="99" t="s">
        <v>11</v>
      </c>
      <c r="F25" s="100">
        <v>2980677</v>
      </c>
      <c r="G25" s="132">
        <v>201</v>
      </c>
      <c r="H25" s="100">
        <v>9164470</v>
      </c>
      <c r="I25" s="132">
        <v>618</v>
      </c>
      <c r="J25" s="100">
        <f t="shared" si="2"/>
        <v>12145147</v>
      </c>
      <c r="K25" s="25"/>
      <c r="L25" s="25"/>
      <c r="M25" s="25"/>
    </row>
    <row r="26" spans="2:16" s="26" customFormat="1" ht="20.100000000000001" customHeight="1">
      <c r="B26" s="172"/>
      <c r="C26" s="101" t="s">
        <v>51</v>
      </c>
      <c r="D26" s="102" t="s">
        <v>10</v>
      </c>
      <c r="E26" s="103" t="s">
        <v>11</v>
      </c>
      <c r="F26" s="88">
        <v>924660</v>
      </c>
      <c r="G26" s="133">
        <v>467</v>
      </c>
      <c r="H26" s="88">
        <v>2061070</v>
      </c>
      <c r="I26" s="133">
        <v>523</v>
      </c>
      <c r="J26" s="88">
        <f t="shared" si="2"/>
        <v>2985730</v>
      </c>
      <c r="K26" s="25"/>
      <c r="L26" s="25"/>
      <c r="M26" s="25"/>
    </row>
    <row r="27" spans="2:16" s="24" customFormat="1" ht="20.100000000000001" customHeight="1">
      <c r="B27" s="172"/>
      <c r="C27" s="104" t="s">
        <v>52</v>
      </c>
      <c r="D27" s="98" t="s">
        <v>10</v>
      </c>
      <c r="E27" s="99" t="s">
        <v>11</v>
      </c>
      <c r="F27" s="100">
        <v>39078798</v>
      </c>
      <c r="G27" s="132">
        <v>1825</v>
      </c>
      <c r="H27" s="100">
        <v>105566287</v>
      </c>
      <c r="I27" s="132">
        <v>4930</v>
      </c>
      <c r="J27" s="100">
        <f t="shared" si="2"/>
        <v>144645085</v>
      </c>
      <c r="K27" s="23"/>
      <c r="L27" s="23"/>
      <c r="M27" s="23"/>
    </row>
    <row r="28" spans="2:16" s="24" customFormat="1" ht="20.100000000000001" customHeight="1">
      <c r="B28" s="172"/>
      <c r="C28" s="101" t="s">
        <v>85</v>
      </c>
      <c r="D28" s="102" t="s">
        <v>10</v>
      </c>
      <c r="E28" s="103" t="s">
        <v>11</v>
      </c>
      <c r="F28" s="88">
        <v>90000</v>
      </c>
      <c r="G28" s="133">
        <v>0</v>
      </c>
      <c r="H28" s="88">
        <v>100000</v>
      </c>
      <c r="I28" s="133">
        <v>0</v>
      </c>
      <c r="J28" s="88">
        <f t="shared" ref="J28" si="3">F28+H28</f>
        <v>190000</v>
      </c>
      <c r="K28" s="23"/>
      <c r="L28" s="23"/>
      <c r="M28" s="23"/>
    </row>
    <row r="29" spans="2:16" s="24" customFormat="1" ht="20.100000000000001" customHeight="1">
      <c r="B29" s="172"/>
      <c r="C29" s="104" t="s">
        <v>70</v>
      </c>
      <c r="D29" s="98" t="s">
        <v>10</v>
      </c>
      <c r="E29" s="99" t="s">
        <v>11</v>
      </c>
      <c r="F29" s="100">
        <v>210000</v>
      </c>
      <c r="G29" s="132">
        <v>0</v>
      </c>
      <c r="H29" s="100">
        <v>300000</v>
      </c>
      <c r="I29" s="132">
        <v>0</v>
      </c>
      <c r="J29" s="100">
        <f t="shared" si="2"/>
        <v>510000</v>
      </c>
      <c r="K29" s="23"/>
      <c r="L29" s="23"/>
      <c r="M29" s="23"/>
    </row>
    <row r="30" spans="2:16" s="24" customFormat="1" ht="21" customHeight="1">
      <c r="B30" s="165" t="s">
        <v>14</v>
      </c>
      <c r="C30" s="165"/>
      <c r="D30" s="165"/>
      <c r="E30" s="165"/>
      <c r="F30" s="96">
        <f>SUM(F21:F29)</f>
        <v>87636358</v>
      </c>
      <c r="G30" s="97"/>
      <c r="H30" s="96">
        <f>SUM(H21:H29)</f>
        <v>236786850</v>
      </c>
      <c r="I30" s="97"/>
      <c r="J30" s="96">
        <f>SUM(J21:J29)</f>
        <v>324423208</v>
      </c>
      <c r="K30" s="25"/>
      <c r="L30" s="25"/>
      <c r="M30" s="25"/>
      <c r="N30" s="26"/>
      <c r="O30" s="26"/>
      <c r="P30" s="26"/>
    </row>
    <row r="31" spans="2:16" s="24" customFormat="1" ht="15.75" customHeight="1">
      <c r="B31" s="69"/>
      <c r="C31" s="70"/>
      <c r="D31" s="71"/>
      <c r="E31" s="72"/>
      <c r="F31" s="73"/>
      <c r="G31" s="73"/>
      <c r="H31" s="73"/>
      <c r="I31" s="73"/>
      <c r="J31" s="74"/>
      <c r="K31" s="23"/>
      <c r="L31" s="23"/>
      <c r="M31" s="23"/>
    </row>
    <row r="32" spans="2:16" s="19" customFormat="1" ht="24.75" customHeight="1">
      <c r="B32" s="166" t="s">
        <v>15</v>
      </c>
      <c r="C32" s="166"/>
      <c r="D32" s="166"/>
      <c r="E32" s="166"/>
      <c r="F32" s="166"/>
      <c r="G32" s="166"/>
      <c r="H32" s="166"/>
      <c r="I32" s="166"/>
      <c r="J32" s="166"/>
      <c r="K32" s="20"/>
      <c r="L32" s="20"/>
      <c r="M32" s="20"/>
    </row>
    <row r="33" spans="2:13" s="22" customFormat="1" ht="18.95" customHeight="1">
      <c r="B33" s="165" t="s">
        <v>21</v>
      </c>
      <c r="C33" s="165"/>
      <c r="D33" s="163" t="s">
        <v>22</v>
      </c>
      <c r="E33" s="163"/>
      <c r="F33" s="163" t="s">
        <v>23</v>
      </c>
      <c r="G33" s="163"/>
      <c r="H33" s="163" t="s">
        <v>24</v>
      </c>
      <c r="I33" s="163"/>
      <c r="J33" s="141" t="s">
        <v>2</v>
      </c>
      <c r="K33" s="21"/>
      <c r="L33" s="21"/>
      <c r="M33" s="21"/>
    </row>
    <row r="34" spans="2:13" s="22" customFormat="1" ht="33.950000000000003" customHeight="1">
      <c r="B34" s="165"/>
      <c r="C34" s="165"/>
      <c r="D34" s="163"/>
      <c r="E34" s="163"/>
      <c r="F34" s="141" t="s">
        <v>25</v>
      </c>
      <c r="G34" s="141" t="s">
        <v>28</v>
      </c>
      <c r="H34" s="141" t="s">
        <v>25</v>
      </c>
      <c r="I34" s="141" t="s">
        <v>28</v>
      </c>
      <c r="J34" s="141" t="s">
        <v>25</v>
      </c>
      <c r="K34" s="21"/>
      <c r="L34" s="21"/>
      <c r="M34" s="21"/>
    </row>
    <row r="35" spans="2:13" s="23" customFormat="1" ht="20.100000000000001" customHeight="1">
      <c r="B35" s="152">
        <v>4257</v>
      </c>
      <c r="C35" s="159" t="s">
        <v>54</v>
      </c>
      <c r="D35" s="105" t="s">
        <v>10</v>
      </c>
      <c r="E35" s="106" t="s">
        <v>11</v>
      </c>
      <c r="F35" s="107">
        <v>40530398</v>
      </c>
      <c r="G35" s="154">
        <v>138370</v>
      </c>
      <c r="H35" s="107">
        <v>133308159</v>
      </c>
      <c r="I35" s="154">
        <v>1479277</v>
      </c>
      <c r="J35" s="107">
        <f>F35+H35</f>
        <v>173838557</v>
      </c>
      <c r="K35" s="29"/>
    </row>
    <row r="36" spans="2:13" s="23" customFormat="1" ht="20.100000000000001" customHeight="1">
      <c r="B36" s="152"/>
      <c r="C36" s="159"/>
      <c r="D36" s="105" t="s">
        <v>12</v>
      </c>
      <c r="E36" s="108" t="s">
        <v>13</v>
      </c>
      <c r="F36" s="107">
        <v>2222697</v>
      </c>
      <c r="G36" s="154"/>
      <c r="H36" s="107">
        <v>5426600</v>
      </c>
      <c r="I36" s="154"/>
      <c r="J36" s="107">
        <f t="shared" ref="J36:J53" si="4">F36+H36</f>
        <v>7649297</v>
      </c>
      <c r="K36" s="29"/>
    </row>
    <row r="37" spans="2:13" s="23" customFormat="1" ht="20.100000000000001" customHeight="1">
      <c r="B37" s="152"/>
      <c r="C37" s="147" t="s">
        <v>55</v>
      </c>
      <c r="D37" s="109" t="s">
        <v>10</v>
      </c>
      <c r="E37" s="110" t="s">
        <v>11</v>
      </c>
      <c r="F37" s="88">
        <v>800000</v>
      </c>
      <c r="G37" s="144">
        <v>870</v>
      </c>
      <c r="H37" s="88">
        <v>1858118</v>
      </c>
      <c r="I37" s="144">
        <v>1400</v>
      </c>
      <c r="J37" s="88">
        <f t="shared" si="4"/>
        <v>2658118</v>
      </c>
    </row>
    <row r="38" spans="2:13" s="23" customFormat="1" ht="20.100000000000001" customHeight="1">
      <c r="B38" s="152"/>
      <c r="C38" s="153" t="s">
        <v>63</v>
      </c>
      <c r="D38" s="105" t="s">
        <v>10</v>
      </c>
      <c r="E38" s="106" t="s">
        <v>11</v>
      </c>
      <c r="F38" s="107">
        <v>0</v>
      </c>
      <c r="G38" s="154">
        <v>0</v>
      </c>
      <c r="H38" s="107">
        <v>0</v>
      </c>
      <c r="I38" s="155">
        <v>0</v>
      </c>
      <c r="J38" s="107">
        <f>H38+F38</f>
        <v>0</v>
      </c>
    </row>
    <row r="39" spans="2:13" s="23" customFormat="1" ht="24" customHeight="1">
      <c r="B39" s="152"/>
      <c r="C39" s="153"/>
      <c r="D39" s="105" t="s">
        <v>12</v>
      </c>
      <c r="E39" s="108" t="s">
        <v>13</v>
      </c>
      <c r="F39" s="107">
        <v>0</v>
      </c>
      <c r="G39" s="154"/>
      <c r="H39" s="107">
        <v>0</v>
      </c>
      <c r="I39" s="155"/>
      <c r="J39" s="107">
        <f t="shared" si="4"/>
        <v>0</v>
      </c>
    </row>
    <row r="40" spans="2:13" s="23" customFormat="1" ht="20.100000000000001" customHeight="1">
      <c r="B40" s="152"/>
      <c r="C40" s="160" t="s">
        <v>16</v>
      </c>
      <c r="D40" s="109" t="s">
        <v>10</v>
      </c>
      <c r="E40" s="110" t="s">
        <v>11</v>
      </c>
      <c r="F40" s="88">
        <v>2076891</v>
      </c>
      <c r="G40" s="156">
        <v>495</v>
      </c>
      <c r="H40" s="88">
        <v>0</v>
      </c>
      <c r="I40" s="150">
        <v>0</v>
      </c>
      <c r="J40" s="88">
        <f t="shared" si="4"/>
        <v>2076891</v>
      </c>
    </row>
    <row r="41" spans="2:13" s="23" customFormat="1" ht="15" customHeight="1">
      <c r="B41" s="152"/>
      <c r="C41" s="160"/>
      <c r="D41" s="109" t="s">
        <v>12</v>
      </c>
      <c r="E41" s="110" t="s">
        <v>13</v>
      </c>
      <c r="F41" s="88">
        <v>39500</v>
      </c>
      <c r="G41" s="156"/>
      <c r="H41" s="88">
        <v>0</v>
      </c>
      <c r="I41" s="151"/>
      <c r="J41" s="88">
        <f t="shared" si="4"/>
        <v>39500</v>
      </c>
    </row>
    <row r="42" spans="2:13" s="48" customFormat="1" ht="20.100000000000001" customHeight="1">
      <c r="B42" s="152"/>
      <c r="C42" s="162" t="s">
        <v>56</v>
      </c>
      <c r="D42" s="111" t="s">
        <v>10</v>
      </c>
      <c r="E42" s="112" t="s">
        <v>11</v>
      </c>
      <c r="F42" s="100">
        <v>24404108</v>
      </c>
      <c r="G42" s="161">
        <v>56</v>
      </c>
      <c r="H42" s="113">
        <v>19487822</v>
      </c>
      <c r="I42" s="161">
        <v>104</v>
      </c>
      <c r="J42" s="100">
        <f t="shared" si="4"/>
        <v>43891930</v>
      </c>
      <c r="K42" s="56"/>
    </row>
    <row r="43" spans="2:13" s="48" customFormat="1" ht="20.100000000000001" customHeight="1">
      <c r="B43" s="152"/>
      <c r="C43" s="162"/>
      <c r="D43" s="111" t="s">
        <v>12</v>
      </c>
      <c r="E43" s="112" t="s">
        <v>13</v>
      </c>
      <c r="F43" s="100">
        <v>7647000</v>
      </c>
      <c r="G43" s="161"/>
      <c r="H43" s="113">
        <v>3051380</v>
      </c>
      <c r="I43" s="161"/>
      <c r="J43" s="100">
        <f t="shared" si="4"/>
        <v>10698380</v>
      </c>
    </row>
    <row r="44" spans="2:13" s="48" customFormat="1" ht="20.100000000000001" customHeight="1">
      <c r="B44" s="152"/>
      <c r="C44" s="145" t="s">
        <v>57</v>
      </c>
      <c r="D44" s="109" t="s">
        <v>10</v>
      </c>
      <c r="E44" s="110" t="s">
        <v>11</v>
      </c>
      <c r="F44" s="88">
        <v>0</v>
      </c>
      <c r="G44" s="146">
        <v>0</v>
      </c>
      <c r="H44" s="116">
        <v>41755703</v>
      </c>
      <c r="I44" s="146">
        <v>250442</v>
      </c>
      <c r="J44" s="88">
        <f>H44+F44</f>
        <v>41755703</v>
      </c>
    </row>
    <row r="45" spans="2:13" s="48" customFormat="1" ht="30" customHeight="1">
      <c r="B45" s="152"/>
      <c r="C45" s="149" t="s">
        <v>35</v>
      </c>
      <c r="D45" s="111" t="s">
        <v>10</v>
      </c>
      <c r="E45" s="112" t="s">
        <v>11</v>
      </c>
      <c r="F45" s="100">
        <v>421775</v>
      </c>
      <c r="G45" s="148">
        <v>1</v>
      </c>
      <c r="H45" s="113">
        <v>0</v>
      </c>
      <c r="I45" s="148">
        <v>0</v>
      </c>
      <c r="J45" s="100">
        <f t="shared" si="4"/>
        <v>421775</v>
      </c>
    </row>
    <row r="46" spans="2:13" s="48" customFormat="1" ht="20.100000000000001" customHeight="1">
      <c r="B46" s="152"/>
      <c r="C46" s="157" t="s">
        <v>42</v>
      </c>
      <c r="D46" s="109" t="s">
        <v>10</v>
      </c>
      <c r="E46" s="119" t="s">
        <v>11</v>
      </c>
      <c r="F46" s="116">
        <v>8699005</v>
      </c>
      <c r="G46" s="158">
        <v>21</v>
      </c>
      <c r="H46" s="116">
        <v>38526117</v>
      </c>
      <c r="I46" s="158">
        <v>21</v>
      </c>
      <c r="J46" s="88">
        <f t="shared" si="4"/>
        <v>47225122</v>
      </c>
      <c r="K46" s="56"/>
    </row>
    <row r="47" spans="2:13" s="51" customFormat="1" ht="20.100000000000001" customHeight="1">
      <c r="B47" s="152"/>
      <c r="C47" s="157"/>
      <c r="D47" s="109" t="s">
        <v>12</v>
      </c>
      <c r="E47" s="110" t="s">
        <v>13</v>
      </c>
      <c r="F47" s="116">
        <v>255000</v>
      </c>
      <c r="G47" s="158"/>
      <c r="H47" s="116">
        <v>2490000</v>
      </c>
      <c r="I47" s="158"/>
      <c r="J47" s="88">
        <f t="shared" si="4"/>
        <v>2745000</v>
      </c>
    </row>
    <row r="48" spans="2:13" s="51" customFormat="1" ht="33.950000000000003" customHeight="1">
      <c r="B48" s="152"/>
      <c r="C48" s="149" t="s">
        <v>37</v>
      </c>
      <c r="D48" s="111" t="s">
        <v>10</v>
      </c>
      <c r="E48" s="112" t="s">
        <v>11</v>
      </c>
      <c r="F48" s="113">
        <v>0</v>
      </c>
      <c r="G48" s="148">
        <v>0</v>
      </c>
      <c r="H48" s="113">
        <v>0</v>
      </c>
      <c r="I48" s="148">
        <v>0</v>
      </c>
      <c r="J48" s="100">
        <f t="shared" si="4"/>
        <v>0</v>
      </c>
    </row>
    <row r="49" spans="2:16" s="51" customFormat="1" ht="20.100000000000001" customHeight="1">
      <c r="B49" s="152"/>
      <c r="C49" s="157" t="s">
        <v>36</v>
      </c>
      <c r="D49" s="109" t="s">
        <v>10</v>
      </c>
      <c r="E49" s="119" t="s">
        <v>11</v>
      </c>
      <c r="F49" s="116">
        <v>1163537</v>
      </c>
      <c r="G49" s="158">
        <v>56</v>
      </c>
      <c r="H49" s="116">
        <v>100000</v>
      </c>
      <c r="I49" s="158">
        <v>57</v>
      </c>
      <c r="J49" s="88">
        <f>F49+H49</f>
        <v>1263537</v>
      </c>
    </row>
    <row r="50" spans="2:16" s="51" customFormat="1" ht="20.100000000000001" customHeight="1">
      <c r="B50" s="152"/>
      <c r="C50" s="157"/>
      <c r="D50" s="109" t="s">
        <v>12</v>
      </c>
      <c r="E50" s="110" t="s">
        <v>13</v>
      </c>
      <c r="F50" s="116">
        <v>8200000</v>
      </c>
      <c r="G50" s="158"/>
      <c r="H50" s="116">
        <v>700000</v>
      </c>
      <c r="I50" s="158"/>
      <c r="J50" s="88">
        <f>F50+H50</f>
        <v>8900000</v>
      </c>
    </row>
    <row r="51" spans="2:16" s="48" customFormat="1" ht="33.950000000000003" customHeight="1">
      <c r="B51" s="170" t="s">
        <v>29</v>
      </c>
      <c r="C51" s="117" t="s">
        <v>47</v>
      </c>
      <c r="D51" s="111" t="s">
        <v>10</v>
      </c>
      <c r="E51" s="112" t="s">
        <v>11</v>
      </c>
      <c r="F51" s="113">
        <v>30000</v>
      </c>
      <c r="G51" s="118">
        <v>4</v>
      </c>
      <c r="H51" s="113">
        <v>59000</v>
      </c>
      <c r="I51" s="118">
        <v>1</v>
      </c>
      <c r="J51" s="100">
        <f t="shared" si="4"/>
        <v>89000</v>
      </c>
    </row>
    <row r="52" spans="2:16" s="48" customFormat="1" ht="33.950000000000003" customHeight="1">
      <c r="B52" s="170"/>
      <c r="C52" s="114" t="s">
        <v>48</v>
      </c>
      <c r="D52" s="109" t="s">
        <v>10</v>
      </c>
      <c r="E52" s="120" t="s">
        <v>11</v>
      </c>
      <c r="F52" s="116">
        <v>140000</v>
      </c>
      <c r="G52" s="115">
        <v>3</v>
      </c>
      <c r="H52" s="116">
        <v>353600</v>
      </c>
      <c r="I52" s="115">
        <v>10</v>
      </c>
      <c r="J52" s="88">
        <f t="shared" si="4"/>
        <v>493600</v>
      </c>
    </row>
    <row r="53" spans="2:16" s="23" customFormat="1" ht="20.100000000000001" customHeight="1">
      <c r="B53" s="123">
        <v>4224</v>
      </c>
      <c r="C53" s="117" t="s">
        <v>64</v>
      </c>
      <c r="D53" s="111" t="s">
        <v>10</v>
      </c>
      <c r="E53" s="112" t="s">
        <v>11</v>
      </c>
      <c r="F53" s="113">
        <v>10000</v>
      </c>
      <c r="G53" s="118">
        <v>20</v>
      </c>
      <c r="H53" s="113">
        <v>0</v>
      </c>
      <c r="I53" s="118">
        <v>0</v>
      </c>
      <c r="J53" s="100">
        <f t="shared" si="4"/>
        <v>10000</v>
      </c>
    </row>
    <row r="54" spans="2:16" s="23" customFormat="1" ht="33.950000000000003" customHeight="1">
      <c r="B54" s="174" t="s">
        <v>34</v>
      </c>
      <c r="C54" s="114" t="s">
        <v>65</v>
      </c>
      <c r="D54" s="109" t="s">
        <v>12</v>
      </c>
      <c r="E54" s="120" t="s">
        <v>13</v>
      </c>
      <c r="F54" s="116">
        <v>5000000</v>
      </c>
      <c r="G54" s="124">
        <v>0.12139999999999999</v>
      </c>
      <c r="H54" s="116">
        <v>0</v>
      </c>
      <c r="I54" s="115">
        <v>0</v>
      </c>
      <c r="J54" s="88">
        <f>F54+H54</f>
        <v>5000000</v>
      </c>
    </row>
    <row r="55" spans="2:16" s="23" customFormat="1" ht="20.100000000000001" customHeight="1">
      <c r="B55" s="174"/>
      <c r="C55" s="117" t="s">
        <v>66</v>
      </c>
      <c r="D55" s="111" t="s">
        <v>12</v>
      </c>
      <c r="E55" s="112" t="s">
        <v>13</v>
      </c>
      <c r="F55" s="113">
        <v>0</v>
      </c>
      <c r="G55" s="125">
        <v>0</v>
      </c>
      <c r="H55" s="113">
        <v>396000</v>
      </c>
      <c r="I55" s="126">
        <v>1.1599999999999999E-2</v>
      </c>
      <c r="J55" s="100">
        <f t="shared" ref="J55:J72" si="5">F55+H55</f>
        <v>396000</v>
      </c>
      <c r="K55" s="57"/>
    </row>
    <row r="56" spans="2:16" s="23" customFormat="1" ht="33.950000000000003" customHeight="1">
      <c r="B56" s="174"/>
      <c r="C56" s="134" t="s">
        <v>38</v>
      </c>
      <c r="D56" s="109" t="s">
        <v>12</v>
      </c>
      <c r="E56" s="120" t="s">
        <v>13</v>
      </c>
      <c r="F56" s="116">
        <v>0</v>
      </c>
      <c r="G56" s="139">
        <v>0</v>
      </c>
      <c r="H56" s="116">
        <v>2000000</v>
      </c>
      <c r="I56" s="124">
        <v>4.2799999999999998E-2</v>
      </c>
      <c r="J56" s="88">
        <f t="shared" si="5"/>
        <v>2000000</v>
      </c>
    </row>
    <row r="57" spans="2:16" s="23" customFormat="1" ht="33.950000000000003" customHeight="1">
      <c r="B57" s="174"/>
      <c r="C57" s="135" t="s">
        <v>68</v>
      </c>
      <c r="D57" s="111" t="s">
        <v>12</v>
      </c>
      <c r="E57" s="112" t="s">
        <v>13</v>
      </c>
      <c r="F57" s="113">
        <v>0</v>
      </c>
      <c r="G57" s="125">
        <v>0</v>
      </c>
      <c r="H57" s="113">
        <v>2000000</v>
      </c>
      <c r="I57" s="126">
        <v>7.9000000000000001E-2</v>
      </c>
      <c r="J57" s="100">
        <f t="shared" si="5"/>
        <v>2000000</v>
      </c>
    </row>
    <row r="58" spans="2:16" s="23" customFormat="1" ht="30" customHeight="1">
      <c r="B58" s="174"/>
      <c r="C58" s="134" t="s">
        <v>39</v>
      </c>
      <c r="D58" s="109" t="s">
        <v>12</v>
      </c>
      <c r="E58" s="120" t="s">
        <v>13</v>
      </c>
      <c r="F58" s="116">
        <v>0</v>
      </c>
      <c r="G58" s="139">
        <v>0</v>
      </c>
      <c r="H58" s="116">
        <v>268000</v>
      </c>
      <c r="I58" s="124">
        <v>8.0000000000000002E-3</v>
      </c>
      <c r="J58" s="88">
        <f t="shared" si="5"/>
        <v>268000</v>
      </c>
    </row>
    <row r="59" spans="2:16" s="23" customFormat="1" ht="33.950000000000003" customHeight="1">
      <c r="B59" s="174"/>
      <c r="C59" s="135" t="s">
        <v>40</v>
      </c>
      <c r="D59" s="111" t="s">
        <v>12</v>
      </c>
      <c r="E59" s="112" t="s">
        <v>13</v>
      </c>
      <c r="F59" s="113">
        <v>0</v>
      </c>
      <c r="G59" s="125">
        <v>0</v>
      </c>
      <c r="H59" s="113">
        <v>169000</v>
      </c>
      <c r="I59" s="126">
        <v>8.3000000000000001E-3</v>
      </c>
      <c r="J59" s="100">
        <f t="shared" si="5"/>
        <v>169000</v>
      </c>
    </row>
    <row r="60" spans="2:16" s="23" customFormat="1" ht="33.950000000000003" customHeight="1">
      <c r="B60" s="174"/>
      <c r="C60" s="134" t="s">
        <v>72</v>
      </c>
      <c r="D60" s="109">
        <v>4</v>
      </c>
      <c r="E60" s="120" t="s">
        <v>13</v>
      </c>
      <c r="F60" s="116">
        <v>0</v>
      </c>
      <c r="G60" s="139">
        <v>0</v>
      </c>
      <c r="H60" s="116">
        <v>1000000</v>
      </c>
      <c r="I60" s="124">
        <v>0.29480000000000001</v>
      </c>
      <c r="J60" s="88">
        <f t="shared" si="5"/>
        <v>1000000</v>
      </c>
    </row>
    <row r="61" spans="2:16" s="23" customFormat="1" ht="20.100000000000001" customHeight="1">
      <c r="B61" s="174"/>
      <c r="C61" s="135" t="s">
        <v>41</v>
      </c>
      <c r="D61" s="111" t="s">
        <v>12</v>
      </c>
      <c r="E61" s="112" t="s">
        <v>13</v>
      </c>
      <c r="F61" s="113">
        <v>0</v>
      </c>
      <c r="G61" s="125">
        <v>0</v>
      </c>
      <c r="H61" s="113">
        <v>120000</v>
      </c>
      <c r="I61" s="126">
        <v>4.3E-3</v>
      </c>
      <c r="J61" s="100">
        <f t="shared" si="5"/>
        <v>120000</v>
      </c>
    </row>
    <row r="62" spans="2:16" s="23" customFormat="1" ht="20.100000000000001" customHeight="1">
      <c r="B62" s="174"/>
      <c r="C62" s="134" t="s">
        <v>67</v>
      </c>
      <c r="D62" s="109" t="s">
        <v>12</v>
      </c>
      <c r="E62" s="120" t="s">
        <v>13</v>
      </c>
      <c r="F62" s="116">
        <v>0</v>
      </c>
      <c r="G62" s="139">
        <v>0</v>
      </c>
      <c r="H62" s="116">
        <v>37600</v>
      </c>
      <c r="I62" s="124">
        <v>5.7999999999999996E-3</v>
      </c>
      <c r="J62" s="88">
        <f t="shared" si="5"/>
        <v>37600</v>
      </c>
    </row>
    <row r="63" spans="2:16" s="23" customFormat="1" ht="33.950000000000003" customHeight="1">
      <c r="B63" s="174"/>
      <c r="C63" s="135" t="s">
        <v>43</v>
      </c>
      <c r="D63" s="111" t="s">
        <v>12</v>
      </c>
      <c r="E63" s="112" t="s">
        <v>13</v>
      </c>
      <c r="F63" s="113">
        <v>0</v>
      </c>
      <c r="G63" s="125">
        <v>0</v>
      </c>
      <c r="H63" s="113">
        <v>2000000</v>
      </c>
      <c r="I63" s="126">
        <v>7.46E-2</v>
      </c>
      <c r="J63" s="100">
        <f t="shared" si="5"/>
        <v>2000000</v>
      </c>
    </row>
    <row r="64" spans="2:16" s="24" customFormat="1" ht="20.100000000000001" customHeight="1">
      <c r="B64" s="174"/>
      <c r="C64" s="134" t="s">
        <v>44</v>
      </c>
      <c r="D64" s="109" t="s">
        <v>12</v>
      </c>
      <c r="E64" s="120" t="s">
        <v>13</v>
      </c>
      <c r="F64" s="116">
        <v>0</v>
      </c>
      <c r="G64" s="139">
        <v>0</v>
      </c>
      <c r="H64" s="116">
        <v>700000</v>
      </c>
      <c r="I64" s="124">
        <v>7.7700000000000005E-2</v>
      </c>
      <c r="J64" s="88">
        <f t="shared" si="5"/>
        <v>700000</v>
      </c>
      <c r="K64" s="54"/>
      <c r="L64" s="25"/>
      <c r="M64" s="25"/>
      <c r="N64" s="26"/>
      <c r="O64" s="26"/>
      <c r="P64" s="26"/>
    </row>
    <row r="65" spans="1:239" s="24" customFormat="1" ht="33.950000000000003" customHeight="1">
      <c r="B65" s="174"/>
      <c r="C65" s="135" t="s">
        <v>73</v>
      </c>
      <c r="D65" s="111" t="s">
        <v>12</v>
      </c>
      <c r="E65" s="112" t="s">
        <v>13</v>
      </c>
      <c r="F65" s="113">
        <v>0</v>
      </c>
      <c r="G65" s="125">
        <v>0</v>
      </c>
      <c r="H65" s="113">
        <v>147000</v>
      </c>
      <c r="I65" s="126">
        <v>8.72E-2</v>
      </c>
      <c r="J65" s="100">
        <f t="shared" si="5"/>
        <v>147000</v>
      </c>
      <c r="K65" s="54"/>
      <c r="L65" s="25"/>
      <c r="M65" s="25"/>
      <c r="N65" s="26"/>
      <c r="O65" s="26"/>
      <c r="P65" s="26"/>
    </row>
    <row r="66" spans="1:239" s="24" customFormat="1" ht="33.950000000000003" customHeight="1">
      <c r="B66" s="174"/>
      <c r="C66" s="134" t="s">
        <v>74</v>
      </c>
      <c r="D66" s="109" t="s">
        <v>12</v>
      </c>
      <c r="E66" s="120" t="s">
        <v>13</v>
      </c>
      <c r="F66" s="116">
        <v>0</v>
      </c>
      <c r="G66" s="139">
        <v>0</v>
      </c>
      <c r="H66" s="116">
        <v>2700</v>
      </c>
      <c r="I66" s="124">
        <v>1.6000000000000001E-3</v>
      </c>
      <c r="J66" s="88">
        <f t="shared" ref="J66:J68" si="6">F66+H66</f>
        <v>2700</v>
      </c>
      <c r="K66" s="54"/>
      <c r="L66" s="25"/>
      <c r="M66" s="25"/>
      <c r="N66" s="26"/>
      <c r="O66" s="26"/>
      <c r="P66" s="26"/>
    </row>
    <row r="67" spans="1:239" s="24" customFormat="1" ht="33.950000000000003" customHeight="1">
      <c r="B67" s="174"/>
      <c r="C67" s="135" t="s">
        <v>76</v>
      </c>
      <c r="D67" s="111" t="s">
        <v>12</v>
      </c>
      <c r="E67" s="112" t="s">
        <v>13</v>
      </c>
      <c r="F67" s="113">
        <v>0</v>
      </c>
      <c r="G67" s="125">
        <v>0</v>
      </c>
      <c r="H67" s="113">
        <v>94000</v>
      </c>
      <c r="I67" s="126">
        <v>5.3699999999999998E-2</v>
      </c>
      <c r="J67" s="100">
        <f t="shared" si="6"/>
        <v>94000</v>
      </c>
      <c r="K67" s="54"/>
      <c r="L67" s="25"/>
      <c r="M67" s="25"/>
      <c r="N67" s="26"/>
      <c r="O67" s="26"/>
      <c r="P67" s="26"/>
    </row>
    <row r="68" spans="1:239" s="24" customFormat="1" ht="33.950000000000003" customHeight="1">
      <c r="B68" s="174"/>
      <c r="C68" s="134" t="s">
        <v>75</v>
      </c>
      <c r="D68" s="109" t="s">
        <v>12</v>
      </c>
      <c r="E68" s="120" t="s">
        <v>13</v>
      </c>
      <c r="F68" s="116">
        <v>0</v>
      </c>
      <c r="G68" s="139">
        <v>0</v>
      </c>
      <c r="H68" s="116">
        <v>62000</v>
      </c>
      <c r="I68" s="124">
        <v>0.1061</v>
      </c>
      <c r="J68" s="88">
        <f t="shared" si="6"/>
        <v>62000</v>
      </c>
      <c r="K68" s="54"/>
      <c r="L68" s="25"/>
      <c r="M68" s="25"/>
      <c r="N68" s="26"/>
      <c r="O68" s="26"/>
      <c r="P68" s="26"/>
    </row>
    <row r="69" spans="1:239" s="24" customFormat="1" ht="30" customHeight="1">
      <c r="B69" s="174"/>
      <c r="C69" s="135" t="s">
        <v>77</v>
      </c>
      <c r="D69" s="111" t="s">
        <v>12</v>
      </c>
      <c r="E69" s="112" t="s">
        <v>13</v>
      </c>
      <c r="F69" s="113">
        <v>0</v>
      </c>
      <c r="G69" s="125">
        <v>0</v>
      </c>
      <c r="H69" s="113">
        <v>231000</v>
      </c>
      <c r="I69" s="126">
        <v>0.16089999999999999</v>
      </c>
      <c r="J69" s="100">
        <f t="shared" si="5"/>
        <v>231000</v>
      </c>
      <c r="K69" s="54"/>
      <c r="L69" s="25"/>
      <c r="M69" s="25"/>
      <c r="N69" s="26"/>
      <c r="O69" s="26"/>
      <c r="P69" s="26"/>
    </row>
    <row r="70" spans="1:239" s="24" customFormat="1" ht="15">
      <c r="B70" s="174"/>
      <c r="C70" s="134" t="s">
        <v>78</v>
      </c>
      <c r="D70" s="109" t="s">
        <v>12</v>
      </c>
      <c r="E70" s="120" t="s">
        <v>13</v>
      </c>
      <c r="F70" s="116">
        <v>0</v>
      </c>
      <c r="G70" s="139">
        <v>0</v>
      </c>
      <c r="H70" s="116">
        <v>168000</v>
      </c>
      <c r="I70" s="124">
        <v>4.6199999999999998E-2</v>
      </c>
      <c r="J70" s="88">
        <f t="shared" si="5"/>
        <v>168000</v>
      </c>
      <c r="K70" s="54"/>
      <c r="L70" s="25"/>
      <c r="M70" s="25"/>
      <c r="N70" s="26"/>
      <c r="O70" s="26"/>
      <c r="P70" s="26"/>
    </row>
    <row r="71" spans="1:239" s="24" customFormat="1" ht="15">
      <c r="B71" s="174"/>
      <c r="C71" s="135" t="s">
        <v>79</v>
      </c>
      <c r="D71" s="111">
        <v>4</v>
      </c>
      <c r="E71" s="112" t="s">
        <v>13</v>
      </c>
      <c r="F71" s="113">
        <v>0</v>
      </c>
      <c r="G71" s="125">
        <v>0</v>
      </c>
      <c r="H71" s="113">
        <v>60000</v>
      </c>
      <c r="I71" s="126">
        <v>1</v>
      </c>
      <c r="J71" s="100">
        <f t="shared" si="5"/>
        <v>60000</v>
      </c>
      <c r="K71" s="54"/>
      <c r="L71" s="25"/>
      <c r="M71" s="25"/>
      <c r="N71" s="26"/>
      <c r="O71" s="26"/>
      <c r="P71" s="26"/>
    </row>
    <row r="72" spans="1:239" s="24" customFormat="1" ht="28.5">
      <c r="B72" s="174"/>
      <c r="C72" s="134" t="s">
        <v>83</v>
      </c>
      <c r="D72" s="109">
        <v>4</v>
      </c>
      <c r="E72" s="120" t="s">
        <v>13</v>
      </c>
      <c r="F72" s="116">
        <v>0</v>
      </c>
      <c r="G72" s="139">
        <v>0</v>
      </c>
      <c r="H72" s="116">
        <v>90000</v>
      </c>
      <c r="I72" s="124">
        <v>1</v>
      </c>
      <c r="J72" s="88">
        <f t="shared" si="5"/>
        <v>90000</v>
      </c>
      <c r="K72" s="54"/>
      <c r="L72" s="25"/>
      <c r="M72" s="25"/>
      <c r="N72" s="26"/>
      <c r="O72" s="26"/>
      <c r="P72" s="26"/>
    </row>
    <row r="73" spans="1:239" s="19" customFormat="1" ht="21" customHeight="1">
      <c r="B73" s="165" t="s">
        <v>17</v>
      </c>
      <c r="C73" s="165"/>
      <c r="D73" s="165"/>
      <c r="E73" s="165"/>
      <c r="F73" s="96">
        <f>SUM(F35:F72)</f>
        <v>101639911</v>
      </c>
      <c r="G73" s="97"/>
      <c r="H73" s="96">
        <f>SUM(H35:H72)</f>
        <v>256661799</v>
      </c>
      <c r="I73" s="97"/>
      <c r="J73" s="96">
        <f>SUM(J35:J72)</f>
        <v>358301710</v>
      </c>
      <c r="K73" s="20"/>
      <c r="L73" s="20"/>
      <c r="M73" s="20"/>
    </row>
    <row r="74" spans="1:239" s="19" customFormat="1" ht="17.100000000000001" customHeight="1">
      <c r="A74" s="58"/>
      <c r="B74" s="61"/>
      <c r="C74" s="61"/>
      <c r="D74" s="61"/>
      <c r="E74" s="61"/>
      <c r="F74" s="62"/>
      <c r="G74" s="62"/>
      <c r="H74" s="62"/>
      <c r="I74" s="62"/>
      <c r="J74" s="62"/>
      <c r="K74" s="20"/>
      <c r="L74" s="20"/>
      <c r="M74" s="20"/>
    </row>
    <row r="75" spans="1:239" s="19" customFormat="1" ht="20.25" customHeight="1">
      <c r="B75" s="166" t="s">
        <v>18</v>
      </c>
      <c r="C75" s="166"/>
      <c r="D75" s="166"/>
      <c r="E75" s="166"/>
      <c r="F75" s="166"/>
      <c r="G75" s="166"/>
      <c r="H75" s="166"/>
      <c r="I75" s="166"/>
      <c r="J75" s="166"/>
      <c r="K75" s="20"/>
      <c r="L75" s="20"/>
      <c r="M75" s="20"/>
    </row>
    <row r="76" spans="1:239" s="22" customFormat="1" ht="18.95" customHeight="1">
      <c r="B76" s="165" t="s">
        <v>21</v>
      </c>
      <c r="C76" s="165"/>
      <c r="D76" s="163" t="s">
        <v>22</v>
      </c>
      <c r="E76" s="163"/>
      <c r="F76" s="163" t="s">
        <v>23</v>
      </c>
      <c r="G76" s="163"/>
      <c r="H76" s="163" t="s">
        <v>24</v>
      </c>
      <c r="I76" s="163"/>
      <c r="J76" s="141" t="s">
        <v>2</v>
      </c>
      <c r="K76" s="21"/>
      <c r="L76" s="21"/>
      <c r="M76" s="21"/>
    </row>
    <row r="77" spans="1:239" s="22" customFormat="1" ht="33.950000000000003" customHeight="1">
      <c r="B77" s="165"/>
      <c r="C77" s="165"/>
      <c r="D77" s="163"/>
      <c r="E77" s="163"/>
      <c r="F77" s="141" t="s">
        <v>25</v>
      </c>
      <c r="G77" s="141" t="s">
        <v>28</v>
      </c>
      <c r="H77" s="141" t="s">
        <v>25</v>
      </c>
      <c r="I77" s="141" t="s">
        <v>28</v>
      </c>
      <c r="J77" s="141" t="s">
        <v>25</v>
      </c>
      <c r="K77" s="21"/>
      <c r="L77" s="21"/>
      <c r="M77" s="21"/>
    </row>
    <row r="78" spans="1:239" s="22" customFormat="1" ht="33.950000000000003" customHeight="1">
      <c r="B78" s="127" t="s">
        <v>81</v>
      </c>
      <c r="C78" s="128" t="s">
        <v>82</v>
      </c>
      <c r="D78" s="111">
        <v>5</v>
      </c>
      <c r="E78" s="121" t="s">
        <v>84</v>
      </c>
      <c r="F78" s="113">
        <v>1610000</v>
      </c>
      <c r="G78" s="111">
        <v>2</v>
      </c>
      <c r="H78" s="100">
        <v>0</v>
      </c>
      <c r="I78" s="125">
        <v>0</v>
      </c>
      <c r="J78" s="100">
        <f>F78+H78</f>
        <v>1610000</v>
      </c>
      <c r="K78" s="21"/>
      <c r="L78" s="21"/>
      <c r="M78" s="21"/>
    </row>
    <row r="79" spans="1:239" s="22" customFormat="1" ht="33.950000000000003" customHeight="1">
      <c r="B79" s="136" t="s">
        <v>80</v>
      </c>
      <c r="C79" s="85" t="s">
        <v>87</v>
      </c>
      <c r="D79" s="109">
        <v>4</v>
      </c>
      <c r="E79" s="110" t="s">
        <v>13</v>
      </c>
      <c r="F79" s="116">
        <v>0</v>
      </c>
      <c r="G79" s="137">
        <v>0</v>
      </c>
      <c r="H79" s="88">
        <v>6000000</v>
      </c>
      <c r="I79" s="138">
        <v>0.1</v>
      </c>
      <c r="J79" s="88">
        <f>F79+H79</f>
        <v>6000000</v>
      </c>
      <c r="K79" s="21"/>
      <c r="L79" s="21"/>
      <c r="M79" s="21"/>
    </row>
    <row r="80" spans="1:239" s="28" customFormat="1" ht="33" customHeight="1">
      <c r="B80" s="140" t="s">
        <v>49</v>
      </c>
      <c r="C80" s="135" t="s">
        <v>58</v>
      </c>
      <c r="D80" s="111">
        <v>4</v>
      </c>
      <c r="E80" s="112" t="s">
        <v>13</v>
      </c>
      <c r="F80" s="113">
        <v>0</v>
      </c>
      <c r="G80" s="125">
        <v>0</v>
      </c>
      <c r="H80" s="113">
        <v>3000000</v>
      </c>
      <c r="I80" s="126">
        <v>0.16289999999999999</v>
      </c>
      <c r="J80" s="100">
        <f>F80+H80</f>
        <v>3000000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</row>
    <row r="81" spans="2:228" s="24" customFormat="1" ht="21" customHeight="1">
      <c r="B81" s="165" t="s">
        <v>19</v>
      </c>
      <c r="C81" s="165"/>
      <c r="D81" s="165"/>
      <c r="E81" s="165"/>
      <c r="F81" s="96">
        <f>SUM(F78:F80)</f>
        <v>1610000</v>
      </c>
      <c r="G81" s="97"/>
      <c r="H81" s="96">
        <f>SUM(H78:H80)</f>
        <v>9000000</v>
      </c>
      <c r="I81" s="97"/>
      <c r="J81" s="96">
        <f>SUM(J78:J80)</f>
        <v>10610000</v>
      </c>
      <c r="K81" s="25"/>
      <c r="L81" s="25"/>
      <c r="M81" s="25"/>
      <c r="N81" s="26"/>
      <c r="O81" s="26"/>
      <c r="P81" s="26"/>
    </row>
    <row r="82" spans="2:228" s="24" customFormat="1" ht="17.100000000000001" customHeight="1">
      <c r="B82" s="61"/>
      <c r="C82" s="61"/>
      <c r="D82" s="61"/>
      <c r="E82" s="61"/>
      <c r="F82" s="62"/>
      <c r="G82" s="62"/>
      <c r="H82" s="62"/>
      <c r="I82" s="62"/>
      <c r="J82" s="62"/>
      <c r="K82" s="25"/>
      <c r="L82" s="25"/>
      <c r="M82" s="25"/>
      <c r="N82" s="26"/>
      <c r="O82" s="26"/>
      <c r="P82" s="26"/>
    </row>
    <row r="83" spans="2:228" s="24" customFormat="1" ht="18.75" customHeight="1">
      <c r="B83" s="166" t="s">
        <v>31</v>
      </c>
      <c r="C83" s="166"/>
      <c r="D83" s="166"/>
      <c r="E83" s="166"/>
      <c r="F83" s="166"/>
      <c r="G83" s="166"/>
      <c r="H83" s="166"/>
      <c r="I83" s="166"/>
      <c r="J83" s="166"/>
      <c r="K83" s="25"/>
      <c r="L83" s="25"/>
      <c r="M83" s="25"/>
      <c r="N83" s="26"/>
      <c r="O83" s="26"/>
      <c r="P83" s="26"/>
    </row>
    <row r="84" spans="2:228" s="22" customFormat="1" ht="18.95" customHeight="1">
      <c r="B84" s="165" t="s">
        <v>21</v>
      </c>
      <c r="C84" s="165"/>
      <c r="D84" s="163" t="s">
        <v>22</v>
      </c>
      <c r="E84" s="163"/>
      <c r="F84" s="163" t="s">
        <v>23</v>
      </c>
      <c r="G84" s="163"/>
      <c r="H84" s="163" t="s">
        <v>24</v>
      </c>
      <c r="I84" s="163"/>
      <c r="J84" s="141" t="s">
        <v>2</v>
      </c>
      <c r="K84" s="21"/>
      <c r="L84" s="21"/>
      <c r="M84" s="21"/>
    </row>
    <row r="85" spans="2:228" s="22" customFormat="1" ht="33.950000000000003" customHeight="1">
      <c r="B85" s="165"/>
      <c r="C85" s="165"/>
      <c r="D85" s="163"/>
      <c r="E85" s="163"/>
      <c r="F85" s="141" t="s">
        <v>25</v>
      </c>
      <c r="G85" s="141" t="s">
        <v>28</v>
      </c>
      <c r="H85" s="141" t="s">
        <v>25</v>
      </c>
      <c r="I85" s="141" t="s">
        <v>28</v>
      </c>
      <c r="J85" s="141" t="s">
        <v>25</v>
      </c>
      <c r="K85" s="21"/>
      <c r="L85" s="21"/>
      <c r="M85" s="21"/>
    </row>
    <row r="86" spans="2:228" s="24" customFormat="1" ht="45" customHeight="1">
      <c r="B86" s="129" t="s">
        <v>46</v>
      </c>
      <c r="C86" s="122" t="s">
        <v>59</v>
      </c>
      <c r="D86" s="111" t="s">
        <v>10</v>
      </c>
      <c r="E86" s="121" t="s">
        <v>11</v>
      </c>
      <c r="F86" s="100">
        <v>40000</v>
      </c>
      <c r="G86" s="143">
        <v>0</v>
      </c>
      <c r="H86" s="100">
        <v>0</v>
      </c>
      <c r="I86" s="143">
        <v>0</v>
      </c>
      <c r="J86" s="100">
        <f>F86+H86</f>
        <v>40000</v>
      </c>
      <c r="K86" s="25"/>
      <c r="L86" s="25"/>
      <c r="M86" s="25"/>
      <c r="N86" s="26"/>
      <c r="O86" s="26"/>
      <c r="P86" s="26"/>
    </row>
    <row r="87" spans="2:228" s="50" customFormat="1" ht="21" customHeight="1">
      <c r="B87" s="165" t="s">
        <v>32</v>
      </c>
      <c r="C87" s="165"/>
      <c r="D87" s="165"/>
      <c r="E87" s="165"/>
      <c r="F87" s="96">
        <f>F86</f>
        <v>40000</v>
      </c>
      <c r="G87" s="97"/>
      <c r="H87" s="96">
        <f>H86</f>
        <v>0</v>
      </c>
      <c r="I87" s="97"/>
      <c r="J87" s="96">
        <f>J86</f>
        <v>40000</v>
      </c>
      <c r="K87" s="49"/>
      <c r="L87" s="49"/>
      <c r="M87" s="49"/>
    </row>
    <row r="88" spans="2:228" s="24" customFormat="1" ht="15.75" customHeight="1">
      <c r="B88" s="75"/>
      <c r="C88" s="76"/>
      <c r="D88" s="76"/>
      <c r="E88" s="76"/>
      <c r="F88" s="77"/>
      <c r="G88" s="77"/>
      <c r="H88" s="77"/>
      <c r="I88" s="31"/>
      <c r="J88" s="32"/>
      <c r="K88" s="23"/>
      <c r="L88" s="23"/>
      <c r="M88" s="23"/>
    </row>
    <row r="89" spans="2:228" s="30" customFormat="1" ht="20.25" customHeight="1">
      <c r="B89" s="173" t="s">
        <v>20</v>
      </c>
      <c r="C89" s="173"/>
      <c r="D89" s="173"/>
      <c r="E89" s="173"/>
      <c r="F89" s="130">
        <f>F16+F30+F73+F81+F87</f>
        <v>1018388108</v>
      </c>
      <c r="G89" s="131"/>
      <c r="H89" s="130">
        <f>H16+H30+H73+H81+H87</f>
        <v>2731023302</v>
      </c>
      <c r="I89" s="131"/>
      <c r="J89" s="130">
        <f>J16+J30+J73+J81+J87</f>
        <v>3749411410</v>
      </c>
      <c r="K89" s="29">
        <f>J89-H89-F89</f>
        <v>0</v>
      </c>
      <c r="L89" s="23"/>
      <c r="M89" s="23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</row>
    <row r="90" spans="2:228" s="34" customFormat="1">
      <c r="D90" s="35"/>
      <c r="E90" s="36"/>
      <c r="F90" s="44"/>
      <c r="H90" s="55"/>
      <c r="I90" s="52"/>
      <c r="J90" s="52"/>
      <c r="K90" s="55"/>
    </row>
    <row r="91" spans="2:228" s="34" customFormat="1">
      <c r="D91" s="35"/>
      <c r="E91" s="36"/>
      <c r="F91" s="52"/>
      <c r="G91" s="52"/>
      <c r="H91" s="52"/>
      <c r="I91" s="52"/>
      <c r="J91" s="52"/>
    </row>
    <row r="92" spans="2:228" s="34" customFormat="1">
      <c r="D92" s="35"/>
      <c r="E92" s="36"/>
      <c r="F92" s="52"/>
      <c r="G92" s="52"/>
      <c r="H92" s="52"/>
      <c r="I92" s="52"/>
      <c r="J92" s="52"/>
    </row>
    <row r="93" spans="2:228" s="34" customFormat="1">
      <c r="D93" s="35"/>
      <c r="E93" s="36"/>
      <c r="F93" s="52"/>
      <c r="G93" s="52"/>
      <c r="H93" s="52"/>
      <c r="J93" s="52"/>
    </row>
    <row r="94" spans="2:228" s="34" customFormat="1">
      <c r="D94" s="35"/>
      <c r="E94" s="36"/>
      <c r="F94" s="53"/>
      <c r="H94" s="52"/>
      <c r="J94" s="44"/>
    </row>
    <row r="95" spans="2:228" s="34" customFormat="1">
      <c r="D95" s="35"/>
      <c r="E95" s="36"/>
      <c r="F95" s="53"/>
      <c r="H95" s="53"/>
      <c r="J95" s="52"/>
    </row>
    <row r="96" spans="2:228" s="34" customFormat="1">
      <c r="D96" s="35"/>
      <c r="E96" s="36"/>
      <c r="F96" s="53"/>
      <c r="H96" s="53"/>
    </row>
    <row r="97" spans="3:8" s="34" customFormat="1">
      <c r="D97" s="35"/>
      <c r="E97" s="36"/>
    </row>
    <row r="98" spans="3:8" s="34" customFormat="1">
      <c r="D98" s="35"/>
      <c r="E98" s="36"/>
      <c r="F98" s="44"/>
      <c r="H98" s="44"/>
    </row>
    <row r="99" spans="3:8" s="34" customFormat="1">
      <c r="D99" s="35"/>
      <c r="E99" s="36"/>
      <c r="F99" s="55"/>
    </row>
    <row r="100" spans="3:8" s="34" customFormat="1">
      <c r="D100" s="35"/>
      <c r="E100" s="36"/>
    </row>
    <row r="101" spans="3:8" s="34" customFormat="1">
      <c r="D101" s="35"/>
      <c r="E101" s="36"/>
    </row>
    <row r="102" spans="3:8" s="34" customFormat="1">
      <c r="D102" s="35"/>
      <c r="E102" s="36"/>
    </row>
    <row r="103" spans="3:8" s="34" customFormat="1">
      <c r="D103" s="35"/>
      <c r="E103" s="36"/>
    </row>
    <row r="104" spans="3:8" s="34" customFormat="1">
      <c r="D104" s="35"/>
      <c r="E104" s="36"/>
    </row>
    <row r="105" spans="3:8" s="34" customFormat="1">
      <c r="D105" s="35"/>
      <c r="E105" s="36"/>
    </row>
    <row r="106" spans="3:8">
      <c r="C106" s="34"/>
      <c r="D106" s="35"/>
      <c r="E106" s="36"/>
      <c r="F106" s="34"/>
      <c r="G106" s="34"/>
      <c r="H106" s="34"/>
    </row>
    <row r="175" spans="2:13" s="39" customFormat="1">
      <c r="B175" s="33"/>
      <c r="C175" s="33"/>
      <c r="D175" s="37"/>
      <c r="E175" s="38"/>
      <c r="F175" s="33"/>
      <c r="G175" s="33"/>
      <c r="H175" s="33"/>
      <c r="K175" s="40"/>
      <c r="L175" s="40"/>
      <c r="M175" s="40"/>
    </row>
    <row r="176" spans="2:13">
      <c r="F176" s="39"/>
      <c r="G176" s="39"/>
      <c r="H176" s="39"/>
    </row>
    <row r="177" spans="2:13">
      <c r="B177" s="39"/>
    </row>
    <row r="178" spans="2:13" s="43" customFormat="1">
      <c r="B178" s="33"/>
      <c r="C178" s="39"/>
      <c r="D178" s="41"/>
      <c r="E178" s="42"/>
      <c r="F178" s="33"/>
      <c r="G178" s="33"/>
      <c r="H178" s="33"/>
      <c r="K178" s="44"/>
      <c r="L178" s="44"/>
      <c r="M178" s="44"/>
    </row>
    <row r="179" spans="2:13">
      <c r="F179" s="43"/>
      <c r="G179" s="43"/>
      <c r="H179" s="43"/>
    </row>
    <row r="180" spans="2:13">
      <c r="B180" s="43"/>
    </row>
    <row r="181" spans="2:13">
      <c r="C181" s="43"/>
      <c r="D181" s="45"/>
      <c r="E181" s="46"/>
    </row>
  </sheetData>
  <mergeCells count="61">
    <mergeCell ref="B89:E89"/>
    <mergeCell ref="B54:B72"/>
    <mergeCell ref="B73:E73"/>
    <mergeCell ref="B81:E81"/>
    <mergeCell ref="B87:E87"/>
    <mergeCell ref="B75:J75"/>
    <mergeCell ref="B83:J83"/>
    <mergeCell ref="F76:G76"/>
    <mergeCell ref="B84:C85"/>
    <mergeCell ref="D84:E85"/>
    <mergeCell ref="H84:I84"/>
    <mergeCell ref="F84:G84"/>
    <mergeCell ref="B76:C77"/>
    <mergeCell ref="H76:I76"/>
    <mergeCell ref="D76:E77"/>
    <mergeCell ref="B51:B52"/>
    <mergeCell ref="H10:I10"/>
    <mergeCell ref="B10:C11"/>
    <mergeCell ref="D10:E11"/>
    <mergeCell ref="B19:C20"/>
    <mergeCell ref="D19:E20"/>
    <mergeCell ref="F10:G10"/>
    <mergeCell ref="B16:E16"/>
    <mergeCell ref="B18:J18"/>
    <mergeCell ref="B21:B24"/>
    <mergeCell ref="F19:G19"/>
    <mergeCell ref="B25:B29"/>
    <mergeCell ref="H19:I19"/>
    <mergeCell ref="D33:E34"/>
    <mergeCell ref="F33:G33"/>
    <mergeCell ref="B4:H4"/>
    <mergeCell ref="B5:J5"/>
    <mergeCell ref="B6:J6"/>
    <mergeCell ref="B7:J7"/>
    <mergeCell ref="B9:J9"/>
    <mergeCell ref="C42:C43"/>
    <mergeCell ref="H33:I33"/>
    <mergeCell ref="C21:C22"/>
    <mergeCell ref="I21:I22"/>
    <mergeCell ref="G21:G22"/>
    <mergeCell ref="B30:E30"/>
    <mergeCell ref="B32:J32"/>
    <mergeCell ref="B33:C34"/>
    <mergeCell ref="I35:I36"/>
    <mergeCell ref="G35:G36"/>
    <mergeCell ref="I40:I41"/>
    <mergeCell ref="B35:B50"/>
    <mergeCell ref="C38:C39"/>
    <mergeCell ref="G38:G39"/>
    <mergeCell ref="I38:I39"/>
    <mergeCell ref="G40:G41"/>
    <mergeCell ref="C49:C50"/>
    <mergeCell ref="G49:G50"/>
    <mergeCell ref="I49:I50"/>
    <mergeCell ref="C46:C47"/>
    <mergeCell ref="G46:G47"/>
    <mergeCell ref="I46:I47"/>
    <mergeCell ref="C35:C36"/>
    <mergeCell ref="C40:C41"/>
    <mergeCell ref="I42:I43"/>
    <mergeCell ref="G42:G43"/>
  </mergeCells>
  <dataValidations count="5">
    <dataValidation type="whole" operator="greaterThanOrEqual" allowBlank="1" showInputMessage="1" showErrorMessage="1" error="Preencher apenas com valores inteiros positivos." sqref="F12:J17 G21 I21 F87:H88 F81:J82 F73:J74 J87 I86:I87 J21:J31 F21:F31 H21:H31 G25:G31 I25:I31 H64:H72">
      <formula1>0</formula1>
    </dataValidation>
    <dataValidation type="whole" operator="greaterThanOrEqual" allowBlank="1" showInputMessage="1" showErrorMessage="1" error="Preencher apenas com valores inteiros positivos. " sqref="VRM40:VRN41 UXU40:UXV41 UNY40:UNZ41 UEC40:UED41 TUG40:TUH41 TKK40:TKL41 TAO40:TAP41 SQS40:SQT41 SGW40:SGX41 RXA40:RXB41 RNE40:RNF41 RDI40:RDJ41 QTM40:QTN41 QJQ40:QJR41 PZU40:PZV41 PPY40:PPZ41 PGC40:PGD41 OWG40:OWH41 OMK40:OML41 OCO40:OCP41 NSS40:NST41 NIW40:NIX41 MZA40:MZB41 MPE40:MPF41 MFI40:MFJ41 LVM40:LVN41 LLQ40:LLR41 LBU40:LBV41 KRY40:KRZ41 KIC40:KID41 JYG40:JYH41 JOK40:JOL41 JEO40:JEP41 IUS40:IUT41 IKW40:IKX41 IBA40:IBB41 HRE40:HRF41 HHI40:HHJ41 GXM40:GXN41 GNQ40:GNR41 GDU40:GDV41 FTY40:FTZ41 FKC40:FKD41 FAG40:FAH41 EQK40:EQL41 EGO40:EGP41 DWS40:DWT41 DMW40:DMX41 DDA40:DDB41 CTE40:CTF41 CJI40:CJJ41 BZM40:BZN41 BPQ40:BPR41 BFU40:BFV41 AVY40:AVZ41 AMC40:AMD41 ACG40:ACH41 SK40:SL41 IO40:IP41 WLE40:WLF41 WVA40:WVB41 WBI40:WBJ41 VHQ40:VHR41 G35 G56:G72 J86 F86:H86 J78:J80 G42:G46 WVA35:WVB38 WLE35:WLF38 WBI35:WBJ38 VRM35:VRN38 VHQ35:VHR38 UXU35:UXV38 UNY35:UNZ38 UEC35:UED38 TUG35:TUH38 TKK35:TKL38 TAO35:TAP38 SQS35:SQT38 SGW35:SGX38 RXA35:RXB38 RNE35:RNF38 RDI35:RDJ38 QTM35:QTN38 QJQ35:QJR38 PZU35:PZV38 PPY35:PPZ38 PGC35:PGD38 OWG35:OWH38 OMK35:OML38 OCO35:OCP38 NSS35:NST38 NIW35:NIX38 MZA35:MZB38 MPE35:MPF38 MFI35:MFJ38 LVM35:LVN38 LLQ35:LLR38 LBU35:LBV38 KRY35:KRZ38 KIC35:KID38 JYG35:JYH38 JOK35:JOL38 JEO35:JEP38 IUS35:IUT38 IKW35:IKX38 IBA35:IBB38 HRE35:HRF38 HHI35:HHJ38 GXM35:GXN38 GNQ35:GNR38 GDU35:GDV38 FTY35:FTZ38 FKC35:FKD38 FAG35:FAH38 EQK35:EQL38 EGO35:EGP38 DWS35:DWT38 DMW35:DMX38 DDA35:DDB38 CTE35:CTF38 CJI35:CJJ38 BZM35:BZN38 BPQ35:BPR38 BFU35:BFV38 AVY35:AVZ38 AMC35:AMD38 ACG35:ACH38 SK35:SL38 IO35:IP38 I35:I38 G48:G49 G37:G40 I52:I54 H35:H54 G51:G53 VHQ53:VHR63 WBI53:WBJ63 WVA53:WVB63 WLE53:WLF63 IO53:IP63 SK53:SL63 ACG53:ACH63 AMC53:AMD63 AVY53:AVZ63 BFU53:BFV63 BPQ53:BPR63 BZM53:BZN63 CJI53:CJJ63 CTE53:CTF63 DDA53:DDB63 DMW53:DMX63 DWS53:DWT63 EGO53:EGP63 EQK53:EQL63 FAG53:FAH63 FKC53:FKD63 FTY53:FTZ63 GDU53:GDV63 GNQ53:GNR63 GXM53:GXN63 HHI53:HHJ63 HRE53:HRF63 IBA53:IBB63 IKW53:IKX63 IUS53:IUT63 JEO53:JEP63 JOK53:JOL63 JYG53:JYH63 KIC53:KID63 KRY53:KRZ63 LBU53:LBV63 LLQ53:LLR63 LVM53:LVN63 MFI53:MFJ63 MPE53:MPF63 MZA53:MZB63 NIW53:NIX63 NSS53:NST63 OCO53:OCP63 OMK53:OML63 OWG53:OWH63 PGC53:PGD63 PPY53:PPZ63 PZU53:PZV63 QJQ53:QJR63 QTM53:QTN63 RDI53:RDJ63 RNE53:RNF63 RXA53:RXB63 SGW53:SGX63 SQS53:SQT63 TAO53:TAP63 TKK53:TKL63 TUG53:TUH63 UEC53:UED63 UNY53:UNZ63 UXU53:UXV63 VRM53:VRN63 H56:H63 J35:J72 F35:F72 I40 I42">
      <formula1>0</formula1>
    </dataValidation>
    <dataValidation type="whole" operator="greaterThanOrEqual" allowBlank="1" showInputMessage="1" showErrorMessage="1" sqref="F89:J89">
      <formula1>0</formula1>
    </dataValidation>
    <dataValidation operator="greaterThanOrEqual" allowBlank="1" showInputMessage="1" showErrorMessage="1" error="Preencher apenas com valores inteiros positivos. " sqref="I55:I63 G54:G55 I78:I80"/>
    <dataValidation operator="greaterThanOrEqual" allowBlank="1" showInputMessage="1" showErrorMessage="1" error="Preencher apenas com valores inteiros positivos." sqref="I64:I72"/>
  </dataValidations>
  <printOptions horizontalCentered="1"/>
  <pageMargins left="0.15748031496062992" right="0.23622047244094491" top="0.39370078740157483" bottom="0.31496062992125984" header="0.35433070866141736" footer="0.15748031496062992"/>
  <pageSetup paperSize="9" scale="37" orientation="portrait" r:id="rId1"/>
  <headerFooter alignWithMargins="0">
    <oddFooter>&amp;RDPLO - Divisão de Planejamento Orçamentário</oddFooter>
  </headerFooter>
  <ignoredErrors>
    <ignoredError sqref="B14 D12:D15 D28:D29 D86 B86 D23:D27 D21:D22 D35:D59 D61:D65 D69:D70" numberStoredAsText="1"/>
    <ignoredError sqref="J12:J15 J86 J80 J39:J43 J35:J37 K89 J21:J29 J45:J59 J69:J70 J61:J65 J60 J66:J68 J71:J72 J78:J7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HELENA AKIKO DOY</cp:lastModifiedBy>
  <cp:lastPrinted>2025-07-31T14:20:29Z</cp:lastPrinted>
  <dcterms:created xsi:type="dcterms:W3CDTF">2014-08-13T20:03:29Z</dcterms:created>
  <dcterms:modified xsi:type="dcterms:W3CDTF">2025-07-31T14:22:37Z</dcterms:modified>
</cp:coreProperties>
</file>