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45621"/>
</workbook>
</file>

<file path=xl/calcChain.xml><?xml version="1.0" encoding="utf-8"?>
<calcChain xmlns="http://schemas.openxmlformats.org/spreadsheetml/2006/main">
  <c r="E91" i="1" l="1"/>
  <c r="D91" i="1"/>
  <c r="D90" i="1"/>
  <c r="E90" i="1" s="1"/>
  <c r="E89" i="1"/>
  <c r="D89" i="1"/>
  <c r="C83" i="1"/>
  <c r="C73" i="1"/>
  <c r="C72" i="1"/>
  <c r="C71" i="1"/>
  <c r="C70" i="1"/>
  <c r="C74" i="1" s="1"/>
  <c r="C65" i="1"/>
  <c r="C64" i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  <c r="E94" i="1" s="1"/>
  <c r="E97" i="1" s="1"/>
  <c r="E93" i="1" l="1"/>
</calcChain>
</file>

<file path=xl/sharedStrings.xml><?xml version="1.0" encoding="utf-8"?>
<sst xmlns="http://schemas.openxmlformats.org/spreadsheetml/2006/main" count="144" uniqueCount="105">
  <si>
    <t>ANEXO I</t>
  </si>
  <si>
    <t>Sigla</t>
  </si>
  <si>
    <t>SJMS</t>
  </si>
  <si>
    <t>Nome do Órgão</t>
  </si>
  <si>
    <t>SEÇÃO JUDICIÁRIA DE MATO GROSSO DO SUL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</si>
  <si>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</si>
  <si>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</si>
  <si>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</si>
  <si>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</si>
  <si>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</si>
  <si>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12/2014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</si>
  <si>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</si>
  <si>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</si>
  <si>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</si>
  <si>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</si>
  <si>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</si>
  <si>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</si>
  <si>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</si>
  <si>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</si>
  <si>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</si>
  <si>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</si>
  <si>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</si>
  <si>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</si>
  <si>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</si>
  <si>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</si>
  <si>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</si>
  <si>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</si>
  <si>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</si>
  <si>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</si>
  <si>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</si>
  <si>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</si>
  <si>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</si>
  <si>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</si>
  <si>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</si>
  <si>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</si>
  <si>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</si>
  <si>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</si>
  <si>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</si>
  <si>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</si>
  <si>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</si>
  <si>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</si>
  <si>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</si>
  <si>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</si>
  <si>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</si>
  <si>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</si>
  <si>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</si>
  <si>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</si>
  <si>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</si>
  <si>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</si>
  <si>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</si>
  <si>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</si>
  <si>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</si>
  <si>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</si>
  <si>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</si>
  <si>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</si>
  <si>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</si>
  <si>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</si>
  <si>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</si>
  <si>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</si>
  <si>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</si>
  <si>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</si>
  <si>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</si>
  <si>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</si>
  <si>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</si>
  <si>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</si>
  <si>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</si>
  <si>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</si>
  <si>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</si>
  <si>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</si>
  <si>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</si>
  <si>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</si>
  <si>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</si>
  <si>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</si>
  <si>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</si>
  <si>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</si>
  <si>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</si>
  <si>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</si>
  <si>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</si>
  <si>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</si>
  <si>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</si>
  <si>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</si>
  <si>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</si>
  <si>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</si>
  <si>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</si>
  <si>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</si>
  <si>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</si>
  <si>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</si>
  <si>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</si>
  <si>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</si>
  <si>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Valores em R$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</si>
  <si>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</si>
  <si>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</si>
  <si>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</si>
  <si>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</si>
  <si>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</si>
  <si>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VERIFICAÇÃO DESPESA</t>
  </si>
  <si>
    <t>DEZ</t>
  </si>
  <si>
    <t>NOV</t>
  </si>
  <si>
    <t>292410102 - EMPENHOS LIQUIDADOS</t>
  </si>
  <si>
    <t xml:space="preserve">292130301 - CREDITO PAGO </t>
  </si>
  <si>
    <t>292130202 - CREDITO EMPENHADO LIQUIDADO - DOCUMENTO FOLHA</t>
  </si>
  <si>
    <t>292410405 - EMPENHOS INSCRITOS EM RESTOS A PAGAR</t>
  </si>
  <si>
    <t>TOTAL SIAFI</t>
  </si>
  <si>
    <t>TOTAL SISTEMA</t>
  </si>
  <si>
    <t>CÉLULAS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</si>
</sst>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4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2" xfId="0" applyNumberForma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3" fontId="0" fillId="0" borderId="1" xfId="1" applyFont="1" applyBorder="1" applyAlignment="1">
      <alignment horizontal="center"/>
    </xf>
    <xf numFmtId="4" fontId="1" fillId="0" borderId="1" xfId="0" applyNumberFormat="1" applyFont="1" applyBorder="1"/>
    <xf numFmtId="43" fontId="0" fillId="0" borderId="1" xfId="1" applyFont="1" applyBorder="1"/>
    <xf numFmtId="0" fontId="0" fillId="0" borderId="5" xfId="0" applyBorder="1" applyAlignment="1">
      <alignment horizontal="left"/>
    </xf>
    <xf numFmtId="43" fontId="0" fillId="2" borderId="1" xfId="1" applyFont="1" applyFill="1" applyBorder="1"/>
    <xf numFmtId="43" fontId="0" fillId="3" borderId="1" xfId="1" applyFont="1" applyFill="1" applyBorder="1" applyAlignment="1">
      <alignment horizontal="center"/>
    </xf>
    <xf numFmtId="43" fontId="0" fillId="3" borderId="1" xfId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Relat&#243;rio%20Final%20-%20Publica&#231;&#245;es/ok_Transparencia%202014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9">
          <cell r="C89">
            <v>88785455</v>
          </cell>
        </row>
      </sheetData>
      <sheetData sheetId="11"/>
      <sheetData sheetId="12"/>
      <sheetData sheetId="13"/>
      <sheetData sheetId="14">
        <row r="2">
          <cell r="P2">
            <v>4472304.55</v>
          </cell>
        </row>
        <row r="3">
          <cell r="P3">
            <v>439982.58</v>
          </cell>
        </row>
        <row r="4">
          <cell r="P4">
            <v>817917.61</v>
          </cell>
        </row>
        <row r="5">
          <cell r="P5">
            <v>0</v>
          </cell>
        </row>
        <row r="6">
          <cell r="P6">
            <v>11907</v>
          </cell>
        </row>
        <row r="7">
          <cell r="P7">
            <v>258931.38</v>
          </cell>
        </row>
        <row r="8">
          <cell r="P8">
            <v>45643.08</v>
          </cell>
        </row>
        <row r="9">
          <cell r="P9">
            <v>353534.88</v>
          </cell>
        </row>
        <row r="10">
          <cell r="P10">
            <v>90889.71</v>
          </cell>
        </row>
        <row r="11">
          <cell r="P11">
            <v>17009.919999999998</v>
          </cell>
        </row>
        <row r="12">
          <cell r="P12">
            <v>135312.95999999999</v>
          </cell>
        </row>
        <row r="13">
          <cell r="P13">
            <v>48791.41</v>
          </cell>
        </row>
        <row r="14">
          <cell r="P14">
            <v>20629.47</v>
          </cell>
        </row>
        <row r="15">
          <cell r="P15">
            <v>71064.98</v>
          </cell>
        </row>
        <row r="16">
          <cell r="P16">
            <v>16964.59</v>
          </cell>
        </row>
        <row r="17">
          <cell r="P17">
            <v>0</v>
          </cell>
        </row>
        <row r="18">
          <cell r="P18">
            <v>72639.839999999997</v>
          </cell>
        </row>
        <row r="19">
          <cell r="P19">
            <v>144438.1</v>
          </cell>
        </row>
        <row r="20">
          <cell r="P20">
            <v>560764.82999999996</v>
          </cell>
        </row>
        <row r="21">
          <cell r="P21">
            <v>18130.89</v>
          </cell>
        </row>
        <row r="22">
          <cell r="P22">
            <v>26497.21</v>
          </cell>
        </row>
        <row r="23">
          <cell r="P23">
            <v>50215.5</v>
          </cell>
        </row>
        <row r="24">
          <cell r="P24">
            <v>325.01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432</v>
          </cell>
        </row>
        <row r="28">
          <cell r="P28">
            <v>25644.22</v>
          </cell>
        </row>
        <row r="29">
          <cell r="P29">
            <v>-1958.68</v>
          </cell>
        </row>
        <row r="30">
          <cell r="P30">
            <v>0</v>
          </cell>
        </row>
        <row r="31">
          <cell r="P31">
            <v>561367.78</v>
          </cell>
        </row>
        <row r="32">
          <cell r="P32">
            <v>178626.68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48299.8</v>
          </cell>
        </row>
        <row r="37">
          <cell r="P37">
            <v>0</v>
          </cell>
        </row>
        <row r="38">
          <cell r="P38">
            <v>0</v>
          </cell>
        </row>
      </sheetData>
      <sheetData sheetId="15">
        <row r="2">
          <cell r="P2">
            <v>3679739.87</v>
          </cell>
        </row>
        <row r="3">
          <cell r="P3">
            <v>2214059.6</v>
          </cell>
        </row>
        <row r="4">
          <cell r="P4">
            <v>230800</v>
          </cell>
        </row>
        <row r="5">
          <cell r="P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7"/>
  <sheetViews>
    <sheetView showGridLines="0" tabSelected="1" view="pageBreakPreview" zoomScale="115" zoomScaleNormal="95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3" customWidth="1"/>
    <col min="4" max="4" width="15.7109375" style="2" customWidth="1"/>
    <col min="5" max="5" width="18.28515625" style="2" bestFit="1" customWidth="1"/>
    <col min="6" max="7" width="11.28515625" style="2" bestFit="1" customWidth="1"/>
    <col min="8" max="8" width="9.28515625" style="2" bestFit="1" customWidth="1"/>
    <col min="9" max="9" width="12.85546875" style="2" bestFit="1" customWidth="1"/>
    <col min="10" max="10" width="11.28515625" style="2" bestFit="1" customWidth="1"/>
    <col min="11" max="18" width="9.140625" style="2"/>
  </cols>
  <sheetData>
    <row r="1" spans="1:18" x14ac:dyDescent="0.2">
      <c r="A1" s="1" t="s">
        <v>0</v>
      </c>
      <c r="B1" s="1"/>
      <c r="C1" s="1"/>
      <c r="G1"/>
      <c r="H1"/>
      <c r="I1"/>
      <c r="J1"/>
      <c r="K1"/>
      <c r="L1"/>
      <c r="M1"/>
      <c r="N1"/>
      <c r="O1"/>
      <c r="P1"/>
      <c r="Q1"/>
      <c r="R1"/>
    </row>
    <row r="2" spans="1:18" x14ac:dyDescent="0.2">
      <c r="G2"/>
      <c r="H2"/>
      <c r="I2"/>
      <c r="J2"/>
      <c r="K2"/>
      <c r="L2"/>
      <c r="M2"/>
      <c r="N2"/>
      <c r="O2"/>
      <c r="P2"/>
      <c r="Q2"/>
      <c r="R2"/>
    </row>
    <row r="3" spans="1:18" x14ac:dyDescent="0.2">
      <c r="A3" s="4" t="s">
        <v>1</v>
      </c>
      <c r="B3" s="5" t="s">
        <v>2</v>
      </c>
      <c r="C3" s="6"/>
      <c r="G3"/>
      <c r="H3"/>
      <c r="I3"/>
      <c r="J3"/>
      <c r="K3"/>
      <c r="L3"/>
      <c r="M3"/>
      <c r="N3"/>
      <c r="O3"/>
      <c r="P3"/>
      <c r="Q3"/>
      <c r="R3"/>
    </row>
    <row r="4" spans="1:18" x14ac:dyDescent="0.2">
      <c r="A4" s="4" t="s">
        <v>3</v>
      </c>
      <c r="B4" s="7" t="s">
        <v>4</v>
      </c>
      <c r="C4" s="7"/>
      <c r="G4"/>
      <c r="H4"/>
      <c r="I4"/>
      <c r="J4"/>
      <c r="K4"/>
      <c r="L4"/>
      <c r="M4"/>
      <c r="N4"/>
      <c r="O4"/>
      <c r="P4"/>
      <c r="Q4"/>
      <c r="R4"/>
    </row>
    <row r="5" spans="1:18" x14ac:dyDescent="0.2">
      <c r="A5" s="4" t="s">
        <v>5</v>
      </c>
      <c r="B5" s="7" t="s">
        <v>6</v>
      </c>
      <c r="C5" s="7"/>
      <c r="G5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4" t="s">
        <v>7</v>
      </c>
      <c r="B6" s="7" t="s">
        <v>8</v>
      </c>
      <c r="C6" s="7"/>
      <c r="G6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s="4" t="s">
        <v>9</v>
      </c>
      <c r="B7" s="8" t="s">
        <v>10</v>
      </c>
      <c r="C7" s="9"/>
      <c r="G7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s="4" t="s">
        <v>11</v>
      </c>
      <c r="B8" s="10">
        <v>42024</v>
      </c>
      <c r="C8" s="6"/>
      <c r="G8"/>
      <c r="H8"/>
      <c r="I8"/>
      <c r="J8"/>
      <c r="K8"/>
      <c r="L8"/>
      <c r="M8"/>
      <c r="N8"/>
      <c r="O8"/>
      <c r="P8"/>
      <c r="Q8"/>
      <c r="R8"/>
    </row>
    <row r="9" spans="1:18" x14ac:dyDescent="0.2">
      <c r="G9"/>
      <c r="H9"/>
      <c r="I9"/>
      <c r="J9"/>
      <c r="K9"/>
      <c r="L9"/>
      <c r="M9"/>
      <c r="N9"/>
      <c r="O9"/>
      <c r="P9"/>
      <c r="Q9"/>
      <c r="R9"/>
    </row>
    <row r="10" spans="1:18" x14ac:dyDescent="0.2">
      <c r="A10" s="11" t="s">
        <v>12</v>
      </c>
      <c r="G10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G11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s="12" t="s">
        <v>13</v>
      </c>
      <c r="B12" s="12" t="s">
        <v>14</v>
      </c>
      <c r="C12" s="13" t="s">
        <v>15</v>
      </c>
      <c r="G12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s="4" t="s">
        <v>16</v>
      </c>
      <c r="B13" s="14" t="s">
        <v>17</v>
      </c>
      <c r="C13" s="15">
        <f>'[1]Despesa - Access'!P2</f>
        <v>4472304.55</v>
      </c>
      <c r="G13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s="4" t="s">
        <v>18</v>
      </c>
      <c r="B14" s="14" t="s">
        <v>19</v>
      </c>
      <c r="C14" s="15">
        <f>'[1]Despesa - Access'!P3</f>
        <v>439982.58</v>
      </c>
      <c r="G14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4" t="s">
        <v>20</v>
      </c>
      <c r="B15" s="14" t="s">
        <v>21</v>
      </c>
      <c r="C15" s="15">
        <f>'[1]Despesa - Access'!P4</f>
        <v>817917.61</v>
      </c>
      <c r="G15"/>
      <c r="H15"/>
      <c r="I15"/>
      <c r="J15"/>
      <c r="K15"/>
      <c r="L15"/>
      <c r="M15"/>
      <c r="N15"/>
      <c r="O15"/>
      <c r="P15"/>
      <c r="Q15"/>
      <c r="R15"/>
    </row>
    <row r="16" spans="1:18" ht="51" x14ac:dyDescent="0.2">
      <c r="A16" s="16" t="s">
        <v>22</v>
      </c>
      <c r="B16" s="14" t="s">
        <v>23</v>
      </c>
      <c r="C16" s="15">
        <f>'[1]Despesa - Access'!P5</f>
        <v>0</v>
      </c>
      <c r="G16"/>
      <c r="H16"/>
      <c r="I16"/>
      <c r="J16"/>
      <c r="K16"/>
      <c r="L16"/>
      <c r="M16"/>
      <c r="N16"/>
      <c r="O16"/>
      <c r="P16"/>
      <c r="Q16"/>
      <c r="R16"/>
    </row>
    <row r="17" spans="1:18" x14ac:dyDescent="0.2">
      <c r="A17" s="17" t="s">
        <v>24</v>
      </c>
      <c r="B17" s="17"/>
      <c r="C17" s="15">
        <f>SUM(C13:C16)</f>
        <v>5730204.7400000002</v>
      </c>
      <c r="G17"/>
      <c r="H17"/>
      <c r="I17"/>
      <c r="J17"/>
      <c r="K17"/>
      <c r="L17"/>
      <c r="M17"/>
      <c r="N17"/>
      <c r="O17"/>
      <c r="P17"/>
      <c r="Q17"/>
      <c r="R17"/>
    </row>
    <row r="18" spans="1:18" x14ac:dyDescent="0.2"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11" t="s">
        <v>25</v>
      </c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 s="12" t="s">
        <v>13</v>
      </c>
      <c r="B21" s="12" t="s">
        <v>14</v>
      </c>
      <c r="C21" s="13" t="s">
        <v>15</v>
      </c>
      <c r="G21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 s="4" t="s">
        <v>16</v>
      </c>
      <c r="B22" s="4" t="s">
        <v>26</v>
      </c>
      <c r="C22" s="18">
        <f>'[1]Despesa - Access'!P6</f>
        <v>11907</v>
      </c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 s="4" t="s">
        <v>18</v>
      </c>
      <c r="B23" s="4" t="s">
        <v>27</v>
      </c>
      <c r="C23" s="18">
        <f>'[1]Despesa - Access'!P7</f>
        <v>258931.38</v>
      </c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 s="4" t="s">
        <v>20</v>
      </c>
      <c r="B24" s="4" t="s">
        <v>28</v>
      </c>
      <c r="C24" s="18">
        <f>'[1]Despesa - Access'!P8</f>
        <v>45643.08</v>
      </c>
      <c r="G24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 s="4" t="s">
        <v>22</v>
      </c>
      <c r="B25" s="4" t="s">
        <v>29</v>
      </c>
      <c r="C25" s="18">
        <f>'[1]Despesa - Access'!P9</f>
        <v>353534.88</v>
      </c>
      <c r="G25"/>
      <c r="H25"/>
      <c r="I25"/>
      <c r="J25"/>
      <c r="K25"/>
      <c r="L25"/>
      <c r="M25"/>
      <c r="N25"/>
      <c r="O25"/>
      <c r="P25"/>
      <c r="Q25"/>
      <c r="R25"/>
    </row>
    <row r="26" spans="1:18" x14ac:dyDescent="0.2">
      <c r="A26" s="4" t="s">
        <v>30</v>
      </c>
      <c r="B26" s="4" t="s">
        <v>31</v>
      </c>
      <c r="C26" s="18">
        <f>'[1]Despesa - Access'!P10</f>
        <v>90889.71</v>
      </c>
      <c r="G26"/>
      <c r="H26"/>
      <c r="I26"/>
      <c r="J26"/>
      <c r="K26"/>
      <c r="L26"/>
      <c r="M26"/>
      <c r="N26"/>
      <c r="O26"/>
      <c r="P26"/>
      <c r="Q26"/>
      <c r="R26"/>
    </row>
    <row r="27" spans="1:18" x14ac:dyDescent="0.2">
      <c r="A27" s="4" t="s">
        <v>32</v>
      </c>
      <c r="B27" s="4" t="s">
        <v>33</v>
      </c>
      <c r="C27" s="18">
        <f>'[1]Despesa - Access'!P11</f>
        <v>17009.919999999998</v>
      </c>
      <c r="G27"/>
      <c r="H27"/>
      <c r="I27"/>
      <c r="J27"/>
      <c r="K27"/>
      <c r="L27"/>
      <c r="M27"/>
      <c r="N27"/>
      <c r="O27"/>
      <c r="P27"/>
      <c r="Q27"/>
      <c r="R27"/>
    </row>
    <row r="28" spans="1:18" x14ac:dyDescent="0.2">
      <c r="A28" s="4" t="s">
        <v>34</v>
      </c>
      <c r="B28" s="4" t="s">
        <v>35</v>
      </c>
      <c r="C28" s="18">
        <f>'[1]Despesa - Access'!P12</f>
        <v>135312.95999999999</v>
      </c>
      <c r="G28"/>
      <c r="H28"/>
      <c r="I28"/>
      <c r="J28"/>
      <c r="K28"/>
      <c r="L28"/>
      <c r="M28"/>
      <c r="N28"/>
      <c r="O28"/>
      <c r="P28"/>
      <c r="Q28"/>
      <c r="R28"/>
    </row>
    <row r="29" spans="1:18" x14ac:dyDescent="0.2">
      <c r="A29" s="4" t="s">
        <v>36</v>
      </c>
      <c r="B29" s="4" t="s">
        <v>37</v>
      </c>
      <c r="C29" s="18">
        <f>'[1]Despesa - Access'!P13</f>
        <v>48791.41</v>
      </c>
      <c r="G29"/>
      <c r="H29"/>
      <c r="I29"/>
      <c r="J29"/>
      <c r="K29"/>
      <c r="L29"/>
      <c r="M29"/>
      <c r="N29"/>
      <c r="O29"/>
      <c r="P29"/>
      <c r="Q29"/>
      <c r="R29"/>
    </row>
    <row r="30" spans="1:18" x14ac:dyDescent="0.2">
      <c r="A30" s="4" t="s">
        <v>38</v>
      </c>
      <c r="B30" s="4" t="s">
        <v>39</v>
      </c>
      <c r="C30" s="18">
        <f>'[1]Despesa - Access'!P14</f>
        <v>20629.47</v>
      </c>
      <c r="G30"/>
      <c r="H30"/>
      <c r="I30"/>
      <c r="J30"/>
      <c r="K30"/>
      <c r="L30"/>
      <c r="M30"/>
      <c r="N30"/>
      <c r="O30"/>
      <c r="P30"/>
      <c r="Q30"/>
      <c r="R30"/>
    </row>
    <row r="31" spans="1:18" x14ac:dyDescent="0.2">
      <c r="A31" s="4" t="s">
        <v>40</v>
      </c>
      <c r="B31" s="4" t="s">
        <v>41</v>
      </c>
      <c r="C31" s="18">
        <f>'[1]Despesa - Access'!P15</f>
        <v>71064.98</v>
      </c>
      <c r="G31"/>
      <c r="H31"/>
      <c r="I31"/>
      <c r="J31"/>
      <c r="K31"/>
      <c r="L31"/>
      <c r="M31"/>
      <c r="N31"/>
      <c r="O31"/>
      <c r="P31"/>
      <c r="Q31"/>
      <c r="R31"/>
    </row>
    <row r="32" spans="1:18" x14ac:dyDescent="0.2">
      <c r="A32" s="4" t="s">
        <v>42</v>
      </c>
      <c r="B32" s="4" t="s">
        <v>43</v>
      </c>
      <c r="C32" s="18">
        <f>'[1]Despesa - Access'!P16</f>
        <v>16964.59</v>
      </c>
      <c r="G32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 s="4" t="s">
        <v>44</v>
      </c>
      <c r="B33" s="4" t="s">
        <v>45</v>
      </c>
      <c r="C33" s="18">
        <f>'[1]Despesa - Access'!P17</f>
        <v>0</v>
      </c>
      <c r="G33"/>
      <c r="H33"/>
      <c r="I33"/>
      <c r="J33"/>
      <c r="K33"/>
      <c r="L33"/>
      <c r="M33"/>
      <c r="N33"/>
      <c r="O33"/>
      <c r="P33"/>
      <c r="Q33"/>
      <c r="R33"/>
    </row>
    <row r="34" spans="1:18" ht="63.75" x14ac:dyDescent="0.2">
      <c r="A34" s="16" t="s">
        <v>46</v>
      </c>
      <c r="B34" s="19" t="s">
        <v>47</v>
      </c>
      <c r="C34" s="18">
        <f>'[1]Despesa - Access'!P18</f>
        <v>72639.839999999997</v>
      </c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 s="4" t="s">
        <v>48</v>
      </c>
      <c r="B35" s="4" t="s">
        <v>49</v>
      </c>
      <c r="C35" s="18">
        <f>'[1]Despesa - Access'!P19</f>
        <v>144438.1</v>
      </c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 s="4" t="s">
        <v>50</v>
      </c>
      <c r="B36" s="4" t="s">
        <v>51</v>
      </c>
      <c r="C36" s="18">
        <f>'[1]Despesa - Access'!P20</f>
        <v>560764.82999999996</v>
      </c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 s="4" t="s">
        <v>52</v>
      </c>
      <c r="B37" s="4" t="s">
        <v>53</v>
      </c>
      <c r="C37" s="18">
        <f>'[1]Despesa - Access'!P21</f>
        <v>18130.89</v>
      </c>
      <c r="G37"/>
      <c r="H37"/>
      <c r="I37"/>
      <c r="J37"/>
      <c r="K37"/>
      <c r="L37"/>
      <c r="M37"/>
      <c r="N37"/>
      <c r="O37"/>
      <c r="P37"/>
      <c r="Q37"/>
      <c r="R37"/>
    </row>
    <row r="38" spans="1:18" ht="25.5" x14ac:dyDescent="0.2">
      <c r="A38" s="16" t="s">
        <v>54</v>
      </c>
      <c r="B38" s="20" t="s">
        <v>55</v>
      </c>
      <c r="C38" s="18">
        <f>'[1]Despesa - Access'!P22</f>
        <v>26497.21</v>
      </c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 s="4" t="s">
        <v>56</v>
      </c>
      <c r="B39" s="4" t="s">
        <v>57</v>
      </c>
      <c r="C39" s="18">
        <f>'[1]Despesa - Access'!P23</f>
        <v>50215.5</v>
      </c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 s="4" t="s">
        <v>58</v>
      </c>
      <c r="B40" s="4" t="s">
        <v>59</v>
      </c>
      <c r="C40" s="18">
        <f>'[1]Despesa - Access'!P24</f>
        <v>325.01</v>
      </c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 s="4" t="s">
        <v>60</v>
      </c>
      <c r="B41" s="4" t="s">
        <v>61</v>
      </c>
      <c r="C41" s="18">
        <f>'[1]Despesa - Access'!P25</f>
        <v>0</v>
      </c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 s="4" t="s">
        <v>62</v>
      </c>
      <c r="B42" s="4" t="s">
        <v>63</v>
      </c>
      <c r="C42" s="18">
        <f>'[1]Despesa - Access'!P26</f>
        <v>0</v>
      </c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 s="4" t="s">
        <v>64</v>
      </c>
      <c r="B43" s="4" t="s">
        <v>65</v>
      </c>
      <c r="C43" s="18">
        <f>'[1]Despesa - Access'!P27</f>
        <v>432</v>
      </c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 s="4" t="s">
        <v>66</v>
      </c>
      <c r="B44" s="4" t="s">
        <v>67</v>
      </c>
      <c r="C44" s="18">
        <f>'[1]Despesa - Access'!P28</f>
        <v>25644.22</v>
      </c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 s="4" t="s">
        <v>68</v>
      </c>
      <c r="B45" s="4" t="s">
        <v>69</v>
      </c>
      <c r="C45" s="18">
        <f>'[1]Despesa - Access'!P29</f>
        <v>-1958.68</v>
      </c>
      <c r="G45"/>
      <c r="H45"/>
      <c r="I45"/>
      <c r="J45"/>
      <c r="K45"/>
      <c r="L45"/>
      <c r="M45"/>
      <c r="N45"/>
      <c r="O45"/>
      <c r="P45"/>
      <c r="Q45"/>
      <c r="R45"/>
    </row>
    <row r="46" spans="1:18" x14ac:dyDescent="0.2">
      <c r="A46" s="4" t="s">
        <v>70</v>
      </c>
      <c r="B46" s="4" t="s">
        <v>71</v>
      </c>
      <c r="C46" s="18">
        <f>'[1]Despesa - Access'!P30</f>
        <v>0</v>
      </c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 s="4" t="s">
        <v>72</v>
      </c>
      <c r="B47" s="4" t="s">
        <v>73</v>
      </c>
      <c r="C47" s="18">
        <f>'[1]Despesa - Access'!P31</f>
        <v>561367.78</v>
      </c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 s="17" t="s">
        <v>24</v>
      </c>
      <c r="B48" s="17"/>
      <c r="C48" s="15">
        <f>SUM(C22:C47)</f>
        <v>2529176.08</v>
      </c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 s="11" t="s">
        <v>74</v>
      </c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 s="12" t="s">
        <v>13</v>
      </c>
      <c r="B52" s="12" t="s">
        <v>14</v>
      </c>
      <c r="C52" s="13" t="s">
        <v>15</v>
      </c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 s="4" t="s">
        <v>16</v>
      </c>
      <c r="B53" s="4" t="s">
        <v>75</v>
      </c>
      <c r="C53" s="18">
        <f>'[1]Despesa - Access'!P32</f>
        <v>178626.68</v>
      </c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 s="4" t="s">
        <v>18</v>
      </c>
      <c r="B54" s="4" t="s">
        <v>76</v>
      </c>
      <c r="C54" s="18">
        <f>'[1]Despesa - Access'!P33</f>
        <v>0</v>
      </c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 s="4" t="s">
        <v>20</v>
      </c>
      <c r="B55" s="4" t="s">
        <v>77</v>
      </c>
      <c r="C55" s="18">
        <f>'[1]Despesa - Access'!P34</f>
        <v>0</v>
      </c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 s="4" t="s">
        <v>22</v>
      </c>
      <c r="B56" s="4" t="s">
        <v>78</v>
      </c>
      <c r="C56" s="18">
        <f>'[1]Despesa - Access'!P35</f>
        <v>0</v>
      </c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 s="4" t="s">
        <v>30</v>
      </c>
      <c r="B57" s="4" t="s">
        <v>79</v>
      </c>
      <c r="C57" s="18">
        <f>'[1]Despesa - Access'!P36</f>
        <v>48299.8</v>
      </c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 s="17" t="s">
        <v>24</v>
      </c>
      <c r="B58" s="17"/>
      <c r="C58" s="15">
        <f>SUM(C53:C57)</f>
        <v>226926.47999999998</v>
      </c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G59"/>
      <c r="H59"/>
      <c r="I59"/>
      <c r="J59"/>
      <c r="K59"/>
      <c r="L59"/>
      <c r="M59"/>
      <c r="N59"/>
      <c r="O59"/>
      <c r="P59"/>
      <c r="Q59"/>
      <c r="R59"/>
    </row>
    <row r="60" spans="1:18" x14ac:dyDescent="0.2">
      <c r="A60" s="11" t="s">
        <v>80</v>
      </c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2"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 s="12" t="s">
        <v>13</v>
      </c>
      <c r="B62" s="12" t="s">
        <v>14</v>
      </c>
      <c r="C62" s="13" t="s">
        <v>15</v>
      </c>
      <c r="G62"/>
      <c r="H62"/>
      <c r="I62"/>
      <c r="J62"/>
      <c r="K62"/>
      <c r="L62"/>
      <c r="M62"/>
      <c r="N62"/>
      <c r="O62"/>
      <c r="P62"/>
      <c r="Q62"/>
      <c r="R62"/>
    </row>
    <row r="63" spans="1:18" x14ac:dyDescent="0.2">
      <c r="A63" s="4" t="s">
        <v>16</v>
      </c>
      <c r="B63" s="4" t="s">
        <v>81</v>
      </c>
      <c r="C63" s="18">
        <f>'[1]Despesa - Access'!P37</f>
        <v>0</v>
      </c>
      <c r="G63"/>
      <c r="H63"/>
      <c r="I63"/>
      <c r="J63"/>
      <c r="K63"/>
      <c r="L63"/>
      <c r="M63"/>
      <c r="N63"/>
      <c r="O63"/>
      <c r="P63"/>
      <c r="Q63"/>
      <c r="R63"/>
    </row>
    <row r="64" spans="1:18" x14ac:dyDescent="0.2">
      <c r="A64" s="4" t="s">
        <v>18</v>
      </c>
      <c r="B64" s="4" t="s">
        <v>82</v>
      </c>
      <c r="C64" s="18">
        <f>'[1]Despesa - Access'!P38</f>
        <v>0</v>
      </c>
      <c r="G64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 s="17" t="s">
        <v>24</v>
      </c>
      <c r="B65" s="17"/>
      <c r="C65" s="15">
        <f>SUM(C63:C64)</f>
        <v>0</v>
      </c>
      <c r="G65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G66"/>
      <c r="H66"/>
      <c r="I66"/>
      <c r="J66"/>
      <c r="K66"/>
      <c r="L66"/>
      <c r="M66"/>
      <c r="N66"/>
      <c r="O66"/>
      <c r="P66"/>
      <c r="Q66"/>
      <c r="R66"/>
    </row>
    <row r="67" spans="1:18" x14ac:dyDescent="0.2">
      <c r="A67" s="11" t="s">
        <v>83</v>
      </c>
      <c r="G67"/>
      <c r="H67"/>
      <c r="I67"/>
      <c r="J67"/>
      <c r="K67"/>
      <c r="L67"/>
      <c r="M67"/>
      <c r="N67"/>
      <c r="O67"/>
      <c r="P67"/>
      <c r="Q67"/>
      <c r="R67"/>
    </row>
    <row r="68" spans="1:18" x14ac:dyDescent="0.2">
      <c r="G68"/>
      <c r="H68"/>
      <c r="I68"/>
      <c r="J68"/>
      <c r="K68"/>
      <c r="L68"/>
      <c r="M68"/>
      <c r="N68"/>
      <c r="O68"/>
      <c r="P68"/>
      <c r="Q68"/>
      <c r="R68"/>
    </row>
    <row r="69" spans="1:18" x14ac:dyDescent="0.2">
      <c r="A69" s="12" t="s">
        <v>13</v>
      </c>
      <c r="B69" s="12" t="s">
        <v>14</v>
      </c>
      <c r="C69" s="13" t="s">
        <v>15</v>
      </c>
      <c r="G69"/>
      <c r="H69"/>
      <c r="I69"/>
      <c r="J69"/>
      <c r="K69"/>
      <c r="L69"/>
      <c r="M69"/>
      <c r="N69"/>
      <c r="O69"/>
      <c r="P69"/>
      <c r="Q69"/>
      <c r="R69"/>
    </row>
    <row r="70" spans="1:18" x14ac:dyDescent="0.2">
      <c r="A70" s="4" t="s">
        <v>16</v>
      </c>
      <c r="B70" s="4" t="s">
        <v>84</v>
      </c>
      <c r="C70" s="18">
        <f>'[1]Financeiro - Access'!P2</f>
        <v>3679739.87</v>
      </c>
      <c r="G70"/>
      <c r="H70"/>
      <c r="I70"/>
      <c r="J70"/>
      <c r="K70"/>
      <c r="L70"/>
      <c r="M70"/>
      <c r="N70"/>
      <c r="O70"/>
      <c r="P70"/>
      <c r="Q70"/>
      <c r="R70"/>
    </row>
    <row r="71" spans="1:18" x14ac:dyDescent="0.2">
      <c r="A71" s="4" t="s">
        <v>18</v>
      </c>
      <c r="B71" s="4" t="s">
        <v>85</v>
      </c>
      <c r="C71" s="18">
        <f>'[1]Financeiro - Access'!P3</f>
        <v>2214059.6</v>
      </c>
      <c r="G71"/>
      <c r="H71"/>
      <c r="I71"/>
      <c r="J71"/>
      <c r="K71"/>
      <c r="L71"/>
      <c r="M71"/>
      <c r="N71"/>
      <c r="O71"/>
      <c r="P71"/>
      <c r="Q71"/>
      <c r="R71"/>
    </row>
    <row r="72" spans="1:18" x14ac:dyDescent="0.2">
      <c r="A72" s="4" t="s">
        <v>20</v>
      </c>
      <c r="B72" s="4" t="s">
        <v>86</v>
      </c>
      <c r="C72" s="18">
        <f>'[1]Financeiro - Access'!P4</f>
        <v>230800</v>
      </c>
      <c r="G72"/>
      <c r="H72"/>
      <c r="I72"/>
      <c r="J72"/>
      <c r="K72"/>
      <c r="L72"/>
      <c r="M72"/>
      <c r="N72"/>
      <c r="O72"/>
      <c r="P72"/>
      <c r="Q72"/>
      <c r="R72"/>
    </row>
    <row r="73" spans="1:18" x14ac:dyDescent="0.2">
      <c r="A73" s="4" t="s">
        <v>22</v>
      </c>
      <c r="B73" s="4" t="s">
        <v>87</v>
      </c>
      <c r="C73" s="18">
        <f>'[1]Financeiro - Access'!P5</f>
        <v>0</v>
      </c>
      <c r="G73"/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7" t="s">
        <v>24</v>
      </c>
      <c r="B74" s="17"/>
      <c r="C74" s="15">
        <f>SUM(C70:C73)</f>
        <v>6124599.4700000007</v>
      </c>
      <c r="G74"/>
      <c r="H74"/>
      <c r="I74"/>
      <c r="J74"/>
      <c r="K74"/>
      <c r="L74"/>
      <c r="M74"/>
      <c r="N74"/>
      <c r="O74"/>
      <c r="P74"/>
      <c r="Q74"/>
      <c r="R74"/>
    </row>
    <row r="75" spans="1:18" x14ac:dyDescent="0.2">
      <c r="G75"/>
      <c r="H75"/>
      <c r="I75"/>
      <c r="J75"/>
      <c r="K75"/>
      <c r="L75"/>
      <c r="M75"/>
      <c r="N75"/>
      <c r="O75"/>
      <c r="P75"/>
      <c r="Q75"/>
      <c r="R75"/>
    </row>
    <row r="76" spans="1:18" x14ac:dyDescent="0.2">
      <c r="A76" s="11" t="s">
        <v>88</v>
      </c>
      <c r="G76"/>
      <c r="H76"/>
      <c r="I76"/>
      <c r="J76"/>
      <c r="K76"/>
      <c r="L76"/>
      <c r="M76"/>
      <c r="N76"/>
      <c r="O76"/>
      <c r="P76"/>
      <c r="Q76"/>
      <c r="R76"/>
    </row>
    <row r="77" spans="1:18" x14ac:dyDescent="0.2">
      <c r="G77"/>
      <c r="H77"/>
      <c r="I77"/>
      <c r="J77"/>
      <c r="K77"/>
      <c r="L77"/>
      <c r="M77"/>
      <c r="N77"/>
      <c r="O77"/>
      <c r="P77"/>
      <c r="Q77"/>
      <c r="R77"/>
    </row>
    <row r="78" spans="1:18" x14ac:dyDescent="0.2">
      <c r="A78" s="12" t="s">
        <v>13</v>
      </c>
      <c r="B78" s="12" t="s">
        <v>14</v>
      </c>
      <c r="C78" s="13" t="s">
        <v>89</v>
      </c>
      <c r="G78"/>
      <c r="H78"/>
      <c r="I78"/>
      <c r="J78"/>
      <c r="K78"/>
      <c r="L78"/>
      <c r="M78"/>
      <c r="N78"/>
      <c r="O78"/>
      <c r="P78"/>
      <c r="Q78"/>
      <c r="R78"/>
    </row>
    <row r="79" spans="1:18" x14ac:dyDescent="0.2">
      <c r="A79" s="4" t="s">
        <v>16</v>
      </c>
      <c r="B79" s="4" t="s">
        <v>90</v>
      </c>
      <c r="C79" s="18"/>
      <c r="G79"/>
      <c r="H79"/>
      <c r="I79"/>
      <c r="J79"/>
      <c r="K79"/>
      <c r="L79"/>
      <c r="M79"/>
      <c r="N79"/>
      <c r="O79"/>
      <c r="P79"/>
      <c r="Q79"/>
      <c r="R79"/>
    </row>
    <row r="80" spans="1:18" x14ac:dyDescent="0.2">
      <c r="A80" s="4" t="s">
        <v>18</v>
      </c>
      <c r="B80" s="4" t="s">
        <v>91</v>
      </c>
      <c r="C80" s="18"/>
      <c r="G80"/>
      <c r="H80"/>
      <c r="I80"/>
      <c r="J80"/>
      <c r="K80"/>
      <c r="L80"/>
      <c r="M80"/>
      <c r="N80"/>
      <c r="O80"/>
      <c r="P80"/>
      <c r="Q80"/>
      <c r="R80"/>
    </row>
    <row r="81" spans="1:18" x14ac:dyDescent="0.2">
      <c r="A81" s="4" t="s">
        <v>20</v>
      </c>
      <c r="B81" s="4" t="s">
        <v>92</v>
      </c>
      <c r="C81" s="18"/>
      <c r="G81"/>
      <c r="H81"/>
      <c r="I81"/>
      <c r="J81"/>
      <c r="K81"/>
      <c r="L81"/>
      <c r="M81"/>
      <c r="N81"/>
      <c r="O81"/>
      <c r="P81"/>
      <c r="Q81"/>
      <c r="R81"/>
    </row>
    <row r="82" spans="1:18" x14ac:dyDescent="0.2">
      <c r="A82" s="4" t="s">
        <v>22</v>
      </c>
      <c r="B82" s="4" t="s">
        <v>93</v>
      </c>
      <c r="C82" s="18"/>
      <c r="G82"/>
      <c r="H82"/>
      <c r="I82"/>
      <c r="J82"/>
      <c r="K82"/>
      <c r="L82"/>
      <c r="M82"/>
      <c r="N82"/>
      <c r="O82"/>
      <c r="P82"/>
      <c r="Q82"/>
      <c r="R82"/>
    </row>
    <row r="83" spans="1:18" x14ac:dyDescent="0.2">
      <c r="A83" s="17" t="s">
        <v>24</v>
      </c>
      <c r="B83" s="17"/>
      <c r="C83" s="15">
        <f>SUM(C79:C82)</f>
        <v>0</v>
      </c>
    </row>
    <row r="84" spans="1:18" x14ac:dyDescent="0.2">
      <c r="A84" s="21" t="s">
        <v>94</v>
      </c>
      <c r="B84" s="21"/>
      <c r="C84" s="21"/>
    </row>
    <row r="85" spans="1:18" x14ac:dyDescent="0.2">
      <c r="A85" s="22"/>
      <c r="B85" s="22"/>
      <c r="C85" s="22"/>
    </row>
    <row r="86" spans="1:18" x14ac:dyDescent="0.2">
      <c r="A86" s="23" t="s">
        <v>95</v>
      </c>
      <c r="B86" s="23"/>
      <c r="C86" s="23"/>
      <c r="D86" s="23"/>
      <c r="E86" s="23"/>
    </row>
    <row r="87" spans="1:18" x14ac:dyDescent="0.2">
      <c r="A87" s="24"/>
      <c r="B87" s="24"/>
      <c r="C87" s="24"/>
    </row>
    <row r="88" spans="1:18" x14ac:dyDescent="0.2">
      <c r="C88" s="13" t="s">
        <v>96</v>
      </c>
      <c r="D88" s="25" t="s">
        <v>97</v>
      </c>
      <c r="E88" s="25" t="s">
        <v>24</v>
      </c>
    </row>
    <row r="89" spans="1:18" x14ac:dyDescent="0.2">
      <c r="A89" s="5" t="s">
        <v>98</v>
      </c>
      <c r="B89" s="6"/>
      <c r="C89" s="26">
        <v>101511455.29000001</v>
      </c>
      <c r="D89" s="27">
        <f>'[1]Anexo I - Nov'!C89</f>
        <v>88785455</v>
      </c>
      <c r="E89" s="27">
        <f>C89-D89</f>
        <v>12726000.290000007</v>
      </c>
    </row>
    <row r="90" spans="1:18" x14ac:dyDescent="0.2">
      <c r="A90" s="5" t="s">
        <v>99</v>
      </c>
      <c r="B90" s="6"/>
      <c r="C90" s="18"/>
      <c r="D90" s="27">
        <f>'[1]Anexo I - Nov'!C90</f>
        <v>0</v>
      </c>
      <c r="E90" s="27">
        <f>C90-D90</f>
        <v>0</v>
      </c>
    </row>
    <row r="91" spans="1:18" x14ac:dyDescent="0.2">
      <c r="A91" s="5" t="s">
        <v>100</v>
      </c>
      <c r="B91" s="6"/>
      <c r="C91" s="18"/>
      <c r="D91" s="27">
        <f>'[1]Anexo I - Nov'!C91</f>
        <v>0</v>
      </c>
      <c r="E91" s="27">
        <f>C91-D91</f>
        <v>0</v>
      </c>
    </row>
    <row r="92" spans="1:18" x14ac:dyDescent="0.2">
      <c r="A92" s="5" t="s">
        <v>101</v>
      </c>
      <c r="B92" s="28"/>
      <c r="C92" s="28"/>
      <c r="D92" s="6"/>
      <c r="E92" s="27">
        <v>-4239692.99</v>
      </c>
    </row>
    <row r="93" spans="1:18" x14ac:dyDescent="0.2">
      <c r="A93" s="7" t="s">
        <v>102</v>
      </c>
      <c r="B93" s="7"/>
      <c r="C93" s="7"/>
      <c r="D93" s="7"/>
      <c r="E93" s="29">
        <f>SUM(E89:E92)</f>
        <v>8486307.3000000063</v>
      </c>
    </row>
    <row r="94" spans="1:18" x14ac:dyDescent="0.2">
      <c r="A94" s="7" t="s">
        <v>103</v>
      </c>
      <c r="B94" s="7"/>
      <c r="C94" s="7"/>
      <c r="D94" s="7"/>
      <c r="E94" s="29">
        <f>$C$17+$C$48+$C$58+$C$65</f>
        <v>8486307.3000000007</v>
      </c>
    </row>
    <row r="96" spans="1:18" x14ac:dyDescent="0.2">
      <c r="D96" s="30" t="s">
        <v>104</v>
      </c>
      <c r="E96" s="31">
        <v>12726000.289999999</v>
      </c>
    </row>
    <row r="97" spans="5:5" x14ac:dyDescent="0.2">
      <c r="E97" s="30" t="str">
        <f>IF(-E92+E94=E96,"despesa OK","Verificar Diferença")</f>
        <v>despesa OK</v>
      </c>
    </row>
  </sheetData>
  <mergeCells count="22">
    <mergeCell ref="A91:B91"/>
    <mergeCell ref="A92:D92"/>
    <mergeCell ref="A93:D93"/>
    <mergeCell ref="A94:D94"/>
    <mergeCell ref="A83:B83"/>
    <mergeCell ref="A84:C84"/>
    <mergeCell ref="A85:C85"/>
    <mergeCell ref="A86:E86"/>
    <mergeCell ref="A89:B89"/>
    <mergeCell ref="A90:B90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2017-10-16T16:25:06Z</dcterms:created>
  <dcterms:modified xsi:type="dcterms:W3CDTF">2017-10-16T16:25:50Z</dcterms:modified>
</cp:coreProperties>
</file>