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 firstSheet="11" activeTab="11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Jan'!$A$1:$C$87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C63" i="5" l="1"/>
  <c r="C63" i="6"/>
  <c r="C71" i="4" l="1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C46" i="11"/>
  <c r="E44" i="11" s="1"/>
  <c r="C45" i="11"/>
  <c r="E43" i="11" s="1"/>
  <c r="C44" i="11"/>
  <c r="E42" i="11" s="1"/>
  <c r="C43" i="11"/>
  <c r="E41" i="11" s="1"/>
  <c r="C42" i="11"/>
  <c r="E40" i="11" s="1"/>
  <c r="C41" i="11"/>
  <c r="E39" i="11" s="1"/>
  <c r="C40" i="11"/>
  <c r="E38" i="11" s="1"/>
  <c r="C39" i="11"/>
  <c r="E37" i="11" s="1"/>
  <c r="C38" i="11"/>
  <c r="E36" i="11" s="1"/>
  <c r="C37" i="11"/>
  <c r="E35" i="11" s="1"/>
  <c r="C36" i="11"/>
  <c r="E34" i="11" s="1"/>
  <c r="C35" i="11"/>
  <c r="E33" i="11" s="1"/>
  <c r="C34" i="11"/>
  <c r="E32" i="11" s="1"/>
  <c r="C33" i="11"/>
  <c r="E31" i="11" s="1"/>
  <c r="C32" i="11"/>
  <c r="E30" i="11" s="1"/>
  <c r="C31" i="11"/>
  <c r="E29" i="11" s="1"/>
  <c r="C30" i="11"/>
  <c r="E28" i="11" s="1"/>
  <c r="C29" i="11"/>
  <c r="E27" i="11" s="1"/>
  <c r="C28" i="11"/>
  <c r="E26" i="11" s="1"/>
  <c r="C27" i="11"/>
  <c r="E25" i="11" s="1"/>
  <c r="C26" i="11"/>
  <c r="E24" i="11" s="1"/>
  <c r="C25" i="11"/>
  <c r="E23" i="11" s="1"/>
  <c r="C24" i="11"/>
  <c r="E22" i="11" s="1"/>
  <c r="C23" i="11"/>
  <c r="E21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C48" i="6"/>
  <c r="C65" i="6"/>
  <c r="C58" i="6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C83" i="3"/>
  <c r="C88" i="2"/>
  <c r="B43" i="19"/>
  <c r="E43" i="19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C71" i="17" l="1"/>
  <c r="C65" i="10"/>
  <c r="C65" i="8"/>
  <c r="C58" i="9"/>
  <c r="C65" i="3"/>
  <c r="C65" i="4"/>
  <c r="C65" i="2"/>
  <c r="C65" i="12"/>
  <c r="C65" i="11"/>
  <c r="C65" i="7"/>
  <c r="C65" i="5"/>
  <c r="C74" i="2"/>
  <c r="C17" i="13"/>
  <c r="C65" i="13"/>
  <c r="C58" i="11"/>
  <c r="C74" i="10"/>
  <c r="C65" i="9"/>
  <c r="C58" i="5"/>
  <c r="C74" i="4"/>
  <c r="C58" i="3"/>
  <c r="C74" i="3"/>
  <c r="C58" i="13"/>
  <c r="C74" i="13"/>
  <c r="C17" i="12"/>
  <c r="C48" i="12"/>
  <c r="C58" i="12"/>
  <c r="C17" i="11"/>
  <c r="C58" i="10"/>
  <c r="C17" i="9"/>
  <c r="C74" i="9"/>
  <c r="C17" i="8"/>
  <c r="C48" i="8"/>
  <c r="C58" i="7"/>
  <c r="C74" i="7"/>
  <c r="E59" i="7" s="1"/>
  <c r="C17" i="5"/>
  <c r="C74" i="5"/>
  <c r="C48" i="4"/>
  <c r="C58" i="4"/>
  <c r="Q7" i="18"/>
  <c r="C74" i="11"/>
  <c r="C17" i="10"/>
  <c r="C48" i="10"/>
  <c r="C58" i="8"/>
  <c r="C17" i="4"/>
  <c r="C48" i="2"/>
  <c r="C74" i="12"/>
  <c r="C74" i="8"/>
  <c r="C48" i="13"/>
  <c r="C48" i="11"/>
  <c r="C48" i="9"/>
  <c r="C48" i="7"/>
  <c r="C48" i="5"/>
  <c r="C58" i="2"/>
  <c r="C17" i="3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<sst xmlns="http://schemas.openxmlformats.org/spreadsheetml/2006/main" count="2374" uniqueCount="352">
  <si>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</si>
  <si>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</si>
  <si>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</si>
  <si>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</si>
  <si>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</si>
  <si>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</si>
  <si>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</si>
  <si>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</si>
  <si>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</si>
  <si>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</si>
  <si>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</si>
  <si>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</si>
  <si>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</si>
  <si>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</si>
  <si>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</si>
  <si>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</si>
  <si>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</si>
  <si>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</si>
  <si>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</si>
  <si>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</si>
  <si>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</si>
  <si>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</si>
  <si>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</si>
  <si>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</si>
  <si>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</si>
  <si>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</si>
  <si>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</si>
  <si>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</si>
  <si>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</si>
  <si>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</si>
  <si>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</si>
  <si>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</si>
  <si>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</si>
  <si>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</si>
  <si>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</si>
  <si>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</si>
  <si>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</si>
  <si>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</si>
  <si>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</si>
  <si>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</si>
  <si>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</si>
  <si>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</si>
  <si>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</si>
  <si>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</si>
  <si>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</si>
  <si>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</si>
  <si>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</si>
  <si>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</si>
  <si>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</si>
  <si>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</si>
  <si>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</si>
  <si>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</si>
  <si>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</si>
  <si>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</si>
  <si>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</si>
  <si>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</si>
  <si>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</si>
  <si>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</si>
  <si>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</si>
  <si>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</si>
  <si>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</si>
  <si>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</si>
  <si>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</si>
  <si>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</si>
  <si>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</si>
  <si>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</si>
  <si>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</si>
  <si>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</si>
  <si>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</si>
  <si>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</si>
  <si>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</si>
  <si>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</si>
  <si>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</si>
  <si>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</si>
  <si>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</si>
  <si>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</si>
  <si>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</si>
  <si>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</si>
  <si>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</si>
  <si>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</si>
  <si>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</si>
  <si>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</si>
  <si>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</si>
  <si>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</si>
  <si>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</si>
  <si>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</si>
  <si>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</si>
  <si>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</si>
  <si>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</si>
  <si>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</si>
  <si>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</si>
  <si>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</si>
  <si>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</si>
  <si>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</si>
  <si>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</si>
  <si>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</si>
  <si>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</si>
  <si>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</si>
  <si>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</si>
  <si>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</si>
  <si>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</si>
  <si>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</si>
  <si>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</si>
  <si>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</si>
  <si>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</si>
  <si>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</si>
  <si>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</si>
  <si>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</si>
  <si>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</si>
  <si>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</si>
  <si>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</si>
  <si>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</si>
  <si>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</si>
  <si>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</si>
  <si>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</si>
  <si>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</si>
  <si>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</si>
  <si>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</si>
  <si>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</si>
  <si>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</si>
  <si>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</si>
  <si>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</si>
  <si>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</si>
  <si>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</si>
  <si>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</si>
  <si>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</si>
  <si>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</si>
  <si>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</si>
  <si>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</si>
  <si>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</si>
  <si>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</si>
  <si>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</si>
  <si>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</si>
  <si>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</si>
  <si>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</si>
  <si>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</si>
  <si>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</si>
  <si>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</si>
  <si>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</si>
  <si>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</si>
  <si>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</si>
  <si>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</si>
  <si>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</si>
  <si>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</si>
  <si>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</si>
  <si>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</si>
  <si>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</si>
  <si>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</si>
  <si>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</si>
  <si>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</si>
  <si>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</si>
  <si>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</si>
  <si>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</si>
  <si>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</si>
  <si>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</si>
  <si>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</si>
  <si>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</si>
  <si>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</si>
  <si>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</si>
  <si>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</si>
  <si>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</si>
  <si>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</si>
  <si>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</si>
  <si>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</si>
  <si>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</si>
  <si>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</si>
  <si>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</si>
  <si>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</si>
  <si>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</si>
  <si>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</si>
  <si>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</si>
  <si>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</si>
  <si>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</si>
  <si>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</si>
  <si>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</si>
  <si>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</si>
  <si>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</si>
  <si>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</si>
  <si>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</si>
  <si>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</si>
  <si>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</si>
  <si>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</si>
  <si>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</si>
  <si>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</si>
  <si>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</si>
  <si>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</si>
  <si>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</si>
  <si>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</si>
  <si>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</si>
  <si>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</si>
  <si>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</si>
  <si>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</si>
  <si>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</si>
  <si>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</si>
  <si>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</si>
  <si>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</si>
  <si>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</si>
  <si>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</si>
  <si>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</si>
  <si>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</si>
  <si>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</si>
  <si>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</si>
  <si>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</si>
  <si>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</si>
  <si>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</si>
  <si>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</si>
  <si>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</si>
  <si>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</si>
  <si>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</si>
  <si>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</si>
  <si>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</si>
  <si>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</si>
  <si>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</si>
  <si>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</si>
  <si>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</si>
  <si>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</si>
  <si>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</si>
  <si>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</si>
  <si>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</si>
  <si>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</si>
  <si>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</si>
  <si>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</si>
  <si>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</si>
  <si>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</si>
  <si>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</si>
  <si>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</si>
  <si>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</si>
  <si>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</si>
  <si>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</si>
  <si>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</si>
  <si>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</si>
  <si>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</si>
  <si>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</si>
  <si>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</si>
  <si>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</si>
  <si>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</si>
  <si>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</si>
  <si>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</si>
  <si>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</si>
  <si>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</si>
  <si>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</si>
  <si>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</si>
  <si>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</si>
  <si>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</si>
  <si>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</si>
  <si>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</si>
  <si>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</si>
  <si>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</si>
  <si>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</si>
  <si>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</si>
  <si>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</si>
  <si>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</si>
  <si>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</si>
  <si>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</si>
  <si>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</si>
  <si>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</si>
  <si>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</si>
  <si>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</si>
  <si>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</si>
  <si>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</si>
  <si>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</si>
  <si>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</si>
  <si>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</si>
  <si>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</si>
  <si>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</si>
  <si>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</si>
  <si>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</si>
  <si>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</si>
  <si>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</si>
  <si>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</si>
  <si>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</si>
  <si>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</si>
  <si>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</si>
  <si>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</si>
  <si>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</si>
  <si>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</si>
  <si>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</si>
  <si>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</si>
  <si>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</si>
  <si>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</si>
  <si>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</si>
  <si>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</si>
  <si>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</si>
  <si>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</si>
  <si>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</si>
  <si>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</si>
  <si>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</si>
  <si>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</si>
  <si>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</si>
  <si>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</si>
  <si>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</si>
  <si>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</si>
  <si>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</si>
  <si>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</si>
  <si>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</si>
  <si>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</si>
  <si>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</si>
  <si>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</si>
  <si>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</si>
  <si>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</si>
  <si>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</si>
  <si>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</si>
  <si>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</si>
  <si>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</si>
  <si>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</si>
  <si>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</si>
  <si>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</si>
  <si>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</si>
  <si>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</si>
  <si>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</si>
  <si>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</si>
  <si>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</si>
  <si>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</si>
  <si>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</si>
  <si>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</si>
  <si>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</si>
  <si>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</si>
  <si>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</si>
  <si>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</si>
  <si>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</si>
  <si>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</si>
  <si>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</si>
  <si>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</si>
  <si>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</si>
  <si>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</si>
  <si>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</si>
  <si>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</si>
  <si>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</si>
  <si>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</si>
  <si>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</si>
  <si>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</si>
  <si>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</si>
  <si>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</si>
  <si>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</si>
  <si>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</si>
  <si>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</si>
  <si>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CECÍLIA MARCONDES</t>
  </si>
  <si>
    <t>RESTOS A PAGAR 2016</t>
  </si>
  <si>
    <t>13/01/2017-15:53:30</t>
  </si>
  <si>
    <t>631.710.100 (+) 631.710.200</t>
  </si>
  <si>
    <t>D</t>
  </si>
  <si>
    <t>2) No mês de abril ocorreu alteração no inciso V, alínea "b" devido a devolução de Sub-Repasse Recebido</t>
  </si>
  <si>
    <t>2) No mês de maio ocorreu alteração no Inciso V, alínea "b", devido a devolução de limite financeiro.</t>
  </si>
  <si>
    <t>2) Ocorreram alterações no Inciso II, alíneas "l", "m" e "z", devido a alterações na classificação da despesa no mês de junho/2017</t>
  </si>
  <si>
    <t>2) Em Agosto ocorreu alteração no inciso VI, alínea "d". Informação indevido de exercício anterior.</t>
  </si>
  <si>
    <t>3)) Alteração no Inciso I ,  alíneas" a" e "c" devido a mudança na classificação das despesas ocorrida no mês de novembro/2017.</t>
  </si>
  <si>
    <t>2 Alteração no Inciso I ,  alíneas" a" e "c" devido a mudança na classificação das despesas ocorrida no mês de novembro/2017.</t>
  </si>
  <si>
    <t>3) Alteração no Inciso I ,  alíneas" a" e "c" devido a mudança na classificação das despesas ocorrida no mês de novembro/2017.</t>
  </si>
  <si>
    <t>2) ) Alteração no Inciso I ,  alíneas" a" e "c" devido a mudança na classificação das despesas ocorrida no mês de novembro/2017.</t>
  </si>
  <si>
    <t>16/01/2018-11:48:17</t>
  </si>
  <si>
    <t>16/01/2018-16:44:56</t>
  </si>
  <si>
    <t>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</si>
</sst>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\-#,##0.00\ "/>
    <numFmt numFmtId="165" formatCode="#,##0;[Red]#,##0"/>
    <numFmt numFmtId="166" formatCode="#,##0.00_ ;[Red]\-#,##0.00\ 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0" fontId="0" fillId="0" borderId="0" xfId="1" applyNumberFormat="1" applyFont="1"/>
    <xf numFmtId="40" fontId="0" fillId="0" borderId="1" xfId="1" applyNumberFormat="1" applyFont="1" applyBorder="1"/>
    <xf numFmtId="40" fontId="0" fillId="0" borderId="0" xfId="0" applyNumberFormat="1"/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40" fontId="1" fillId="0" borderId="0" xfId="1" quotePrefix="1" applyNumberFormat="1" applyFont="1"/>
    <xf numFmtId="40" fontId="7" fillId="0" borderId="0" xfId="1" applyNumberFormat="1" applyFont="1"/>
    <xf numFmtId="166" fontId="0" fillId="0" borderId="0" xfId="0" applyNumberFormat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view="pageBreakPreview" zoomScale="130" zoomScaleNormal="100" zoomScaleSheetLayoutView="130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69" bestFit="1" customWidth="1"/>
    <col min="5" max="6" width="9.140625" style="69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82" t="s">
        <v>351</v>
      </c>
      <c r="C7" s="83"/>
    </row>
    <row r="8" spans="1:3" x14ac:dyDescent="0.2">
      <c r="A8" s="2" t="s">
        <v>53</v>
      </c>
      <c r="B8" s="84">
        <v>43119</v>
      </c>
      <c r="C8" s="81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247</v>
      </c>
    </row>
    <row r="13" spans="1:3" x14ac:dyDescent="0.2">
      <c r="A13" s="2" t="s">
        <v>57</v>
      </c>
      <c r="B13" s="5" t="s">
        <v>17</v>
      </c>
      <c r="C13" s="10">
        <f>'Despesa - Access'!D2</f>
        <v>8118647.4400000004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246</v>
      </c>
      <c r="C15" s="10">
        <f>'Despesa - Access'!D4</f>
        <v>1014334.12</v>
      </c>
    </row>
    <row r="16" spans="1:3" ht="51" x14ac:dyDescent="0.2">
      <c r="A16" s="6" t="s">
        <v>60</v>
      </c>
      <c r="B16" s="5" t="s">
        <v>250</v>
      </c>
      <c r="C16" s="10">
        <v>0</v>
      </c>
    </row>
    <row r="17" spans="1:3" x14ac:dyDescent="0.2">
      <c r="A17" s="86" t="s">
        <v>87</v>
      </c>
      <c r="B17" s="86"/>
      <c r="C17" s="10">
        <f>SUM(C13:C16)</f>
        <v>10341062.52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248</v>
      </c>
    </row>
    <row r="22" spans="1:3" x14ac:dyDescent="0.2">
      <c r="A22" s="2" t="s">
        <v>57</v>
      </c>
      <c r="B22" s="2" t="s">
        <v>19</v>
      </c>
      <c r="C22" s="9">
        <f>'Despesa - Access'!D6</f>
        <v>0</v>
      </c>
    </row>
    <row r="23" spans="1:3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3" x14ac:dyDescent="0.2">
      <c r="A24" s="2" t="s">
        <v>59</v>
      </c>
      <c r="B24" s="2" t="s">
        <v>21</v>
      </c>
      <c r="C24" s="9">
        <f>'Despesa - Access'!D8</f>
        <v>44037</v>
      </c>
    </row>
    <row r="25" spans="1:3" x14ac:dyDescent="0.2">
      <c r="A25" s="2" t="s">
        <v>60</v>
      </c>
      <c r="B25" s="2" t="s">
        <v>22</v>
      </c>
      <c r="C25" s="9">
        <f>'Despesa - Access'!D9</f>
        <v>10851.19</v>
      </c>
    </row>
    <row r="26" spans="1:3" x14ac:dyDescent="0.2">
      <c r="A26" s="2" t="s">
        <v>61</v>
      </c>
      <c r="B26" s="2" t="s">
        <v>23</v>
      </c>
      <c r="C26" s="9">
        <f>'Despesa - Access'!D10</f>
        <v>29321.89</v>
      </c>
    </row>
    <row r="27" spans="1:3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3" x14ac:dyDescent="0.2">
      <c r="A28" s="2" t="s">
        <v>63</v>
      </c>
      <c r="B28" s="2" t="s">
        <v>24</v>
      </c>
      <c r="C28" s="9">
        <f>'Despesa - Access'!D12</f>
        <v>125057.17</v>
      </c>
    </row>
    <row r="29" spans="1:3" x14ac:dyDescent="0.2">
      <c r="A29" s="2" t="s">
        <v>64</v>
      </c>
      <c r="B29" s="2" t="s">
        <v>25</v>
      </c>
      <c r="C29" s="9">
        <f>'Despesa - Access'!D13</f>
        <v>0</v>
      </c>
    </row>
    <row r="30" spans="1:3" x14ac:dyDescent="0.2">
      <c r="A30" s="2" t="s">
        <v>65</v>
      </c>
      <c r="B30" s="2" t="s">
        <v>26</v>
      </c>
      <c r="C30" s="9">
        <f>'Despesa - Access'!D14</f>
        <v>0</v>
      </c>
    </row>
    <row r="31" spans="1:3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3" x14ac:dyDescent="0.2">
      <c r="A32" s="2" t="s">
        <v>67</v>
      </c>
      <c r="B32" s="2" t="s">
        <v>28</v>
      </c>
      <c r="C32" s="9">
        <f>'Despesa - Access'!D16</f>
        <v>1214.29</v>
      </c>
    </row>
    <row r="33" spans="1:3" x14ac:dyDescent="0.2">
      <c r="A33" s="2" t="s">
        <v>68</v>
      </c>
      <c r="B33" s="2" t="s">
        <v>29</v>
      </c>
      <c r="C33" s="9">
        <f>'Despesa - Access'!D17</f>
        <v>0</v>
      </c>
    </row>
    <row r="34" spans="1:3" ht="63.75" x14ac:dyDescent="0.2">
      <c r="A34" s="6" t="s">
        <v>69</v>
      </c>
      <c r="B34" s="7" t="s">
        <v>252</v>
      </c>
      <c r="C34" s="9">
        <f>'Despesa - Access'!D18</f>
        <v>0</v>
      </c>
    </row>
    <row r="35" spans="1:3" x14ac:dyDescent="0.2">
      <c r="A35" s="2" t="s">
        <v>70</v>
      </c>
      <c r="B35" s="2" t="s">
        <v>30</v>
      </c>
      <c r="C35" s="9">
        <f>'Despesa - Access'!D19</f>
        <v>0</v>
      </c>
    </row>
    <row r="36" spans="1:3" x14ac:dyDescent="0.2">
      <c r="A36" s="2" t="s">
        <v>71</v>
      </c>
      <c r="B36" s="2" t="s">
        <v>241</v>
      </c>
      <c r="C36" s="9">
        <f>'Despesa - Access'!D20</f>
        <v>0</v>
      </c>
    </row>
    <row r="37" spans="1:3" x14ac:dyDescent="0.2">
      <c r="A37" s="2" t="s">
        <v>72</v>
      </c>
      <c r="B37" s="2" t="s">
        <v>31</v>
      </c>
      <c r="C37" s="9">
        <f>'Despesa - Access'!D21</f>
        <v>0</v>
      </c>
    </row>
    <row r="38" spans="1:3" ht="25.5" x14ac:dyDescent="0.2">
      <c r="A38" s="6" t="s">
        <v>73</v>
      </c>
      <c r="B38" s="25" t="s">
        <v>85</v>
      </c>
      <c r="C38" s="9">
        <f>'Despesa - Access'!D22</f>
        <v>0</v>
      </c>
    </row>
    <row r="39" spans="1:3" x14ac:dyDescent="0.2">
      <c r="A39" s="2" t="s">
        <v>74</v>
      </c>
      <c r="B39" s="2" t="s">
        <v>32</v>
      </c>
      <c r="C39" s="9">
        <f>'Despesa - Access'!D23</f>
        <v>0</v>
      </c>
    </row>
    <row r="40" spans="1:3" x14ac:dyDescent="0.2">
      <c r="A40" s="2" t="s">
        <v>75</v>
      </c>
      <c r="B40" s="2" t="s">
        <v>33</v>
      </c>
      <c r="C40" s="9">
        <f>'Despesa - Access'!D24</f>
        <v>0</v>
      </c>
    </row>
    <row r="41" spans="1:3" x14ac:dyDescent="0.2">
      <c r="A41" s="2" t="s">
        <v>76</v>
      </c>
      <c r="B41" s="2" t="s">
        <v>34</v>
      </c>
      <c r="C41" s="9">
        <f>'Despesa - Access'!D25</f>
        <v>0</v>
      </c>
    </row>
    <row r="42" spans="1:3" x14ac:dyDescent="0.2">
      <c r="A42" s="2" t="s">
        <v>77</v>
      </c>
      <c r="B42" s="2" t="s">
        <v>35</v>
      </c>
      <c r="C42" s="9">
        <f>'Despesa - Access'!D26</f>
        <v>0</v>
      </c>
    </row>
    <row r="43" spans="1:3" x14ac:dyDescent="0.2">
      <c r="A43" s="2" t="s">
        <v>78</v>
      </c>
      <c r="B43" s="2" t="s">
        <v>36</v>
      </c>
      <c r="C43" s="9">
        <f>'Despesa - Access'!D27</f>
        <v>0</v>
      </c>
    </row>
    <row r="44" spans="1:3" x14ac:dyDescent="0.2">
      <c r="A44" s="2" t="s">
        <v>79</v>
      </c>
      <c r="B44" s="2" t="s">
        <v>37</v>
      </c>
      <c r="C44" s="9">
        <f>'Despesa - Access'!D28</f>
        <v>0</v>
      </c>
    </row>
    <row r="45" spans="1:3" x14ac:dyDescent="0.2">
      <c r="A45" s="2" t="s">
        <v>80</v>
      </c>
      <c r="B45" s="2" t="s">
        <v>86</v>
      </c>
      <c r="C45" s="9">
        <f>'Despesa - Access'!D29</f>
        <v>0</v>
      </c>
    </row>
    <row r="46" spans="1:3" x14ac:dyDescent="0.2">
      <c r="A46" s="2" t="s">
        <v>81</v>
      </c>
      <c r="B46" s="2" t="s">
        <v>38</v>
      </c>
      <c r="C46" s="9">
        <f>'Despesa - Access'!D30</f>
        <v>0</v>
      </c>
    </row>
    <row r="47" spans="1:3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3" x14ac:dyDescent="0.2">
      <c r="A48" s="86" t="s">
        <v>87</v>
      </c>
      <c r="B48" s="86"/>
      <c r="C48" s="10">
        <f>SUM(C22:C47)</f>
        <v>590265.32999999996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249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86" t="s">
        <v>87</v>
      </c>
      <c r="B58" s="8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249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86" t="s">
        <v>87</v>
      </c>
      <c r="B65" s="8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248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242</v>
      </c>
      <c r="C73" s="9">
        <f>'Financeiro - Access'!E5</f>
        <v>0</v>
      </c>
    </row>
    <row r="74" spans="1:3" x14ac:dyDescent="0.2">
      <c r="A74" s="86" t="s">
        <v>87</v>
      </c>
      <c r="B74" s="86"/>
      <c r="C74" s="10">
        <f>SUM(C70:C73)</f>
        <v>12712751.48</v>
      </c>
    </row>
    <row r="76" spans="1:3" x14ac:dyDescent="0.2">
      <c r="A76" s="4" t="s">
        <v>226</v>
      </c>
    </row>
    <row r="78" spans="1:3" x14ac:dyDescent="0.2">
      <c r="A78" s="3" t="s">
        <v>54</v>
      </c>
      <c r="B78" s="3" t="s">
        <v>55</v>
      </c>
      <c r="C78" s="11" t="s">
        <v>248</v>
      </c>
    </row>
    <row r="79" spans="1:3" x14ac:dyDescent="0.2">
      <c r="A79" s="2" t="s">
        <v>57</v>
      </c>
      <c r="B79" s="2" t="s">
        <v>243</v>
      </c>
      <c r="C79" s="9">
        <v>0</v>
      </c>
    </row>
    <row r="80" spans="1:3" x14ac:dyDescent="0.2">
      <c r="A80" s="2" t="s">
        <v>58</v>
      </c>
      <c r="B80" s="2" t="s">
        <v>244</v>
      </c>
      <c r="C80" s="9">
        <v>0</v>
      </c>
    </row>
    <row r="81" spans="1:3" x14ac:dyDescent="0.2">
      <c r="A81" s="2" t="s">
        <v>59</v>
      </c>
      <c r="B81" s="2" t="s">
        <v>245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89" t="s">
        <v>296</v>
      </c>
      <c r="B84" s="90"/>
      <c r="C84" s="90"/>
    </row>
    <row r="85" spans="1:3" x14ac:dyDescent="0.2">
      <c r="A85" s="91"/>
      <c r="B85" s="92"/>
      <c r="C85" s="92"/>
    </row>
    <row r="86" spans="1:3" x14ac:dyDescent="0.2">
      <c r="A86" s="73" t="s">
        <v>346</v>
      </c>
      <c r="B86" s="74"/>
      <c r="C86" s="74"/>
    </row>
    <row r="88" spans="1:3" x14ac:dyDescent="0.2">
      <c r="A88" s="80" t="s">
        <v>169</v>
      </c>
      <c r="B88" s="81"/>
      <c r="C88" s="63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</sheetData>
  <mergeCells count="16">
    <mergeCell ref="A88:B88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view="pageBreakPreview" topLeftCell="A67" zoomScale="115" zoomScaleNormal="100" zoomScaleSheetLayoutView="115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69" bestFit="1" customWidth="1"/>
    <col min="5" max="5" width="16.28515625" style="69" bestFit="1" customWidth="1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108" t="s">
        <v>351</v>
      </c>
      <c r="C7" s="107"/>
    </row>
    <row r="8" spans="1:3" x14ac:dyDescent="0.2">
      <c r="A8" s="2" t="s">
        <v>53</v>
      </c>
      <c r="B8" s="84">
        <v>43119</v>
      </c>
      <c r="C8" s="81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249</v>
      </c>
    </row>
    <row r="13" spans="1:3" x14ac:dyDescent="0.2">
      <c r="A13" s="2" t="s">
        <v>57</v>
      </c>
      <c r="B13" s="5" t="s">
        <v>17</v>
      </c>
      <c r="C13" s="10">
        <f>'Despesa - Access'!M2</f>
        <v>5553067.21</v>
      </c>
    </row>
    <row r="14" spans="1:3" x14ac:dyDescent="0.2">
      <c r="A14" s="2" t="s">
        <v>58</v>
      </c>
      <c r="B14" s="5" t="s">
        <v>18</v>
      </c>
      <c r="C14" s="10">
        <f>'Despesa - Access'!M3</f>
        <v>940185.2</v>
      </c>
    </row>
    <row r="15" spans="1:3" x14ac:dyDescent="0.2">
      <c r="A15" s="2" t="s">
        <v>59</v>
      </c>
      <c r="B15" s="5" t="s">
        <v>246</v>
      </c>
      <c r="C15" s="10">
        <f>'Despesa - Access'!M4</f>
        <v>1014688.93</v>
      </c>
    </row>
    <row r="16" spans="1:3" ht="51" x14ac:dyDescent="0.2">
      <c r="A16" s="6" t="s">
        <v>60</v>
      </c>
      <c r="B16" s="5" t="s">
        <v>250</v>
      </c>
      <c r="C16" s="10"/>
    </row>
    <row r="17" spans="1:3" x14ac:dyDescent="0.2">
      <c r="A17" s="86" t="s">
        <v>87</v>
      </c>
      <c r="B17" s="86"/>
      <c r="C17" s="10">
        <f>SUM(C13:C16)</f>
        <v>7507941.3399999999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249</v>
      </c>
    </row>
    <row r="22" spans="1:3" x14ac:dyDescent="0.2">
      <c r="A22" s="2" t="s">
        <v>57</v>
      </c>
      <c r="B22" s="2" t="s">
        <v>19</v>
      </c>
      <c r="C22" s="9">
        <f>'Despesa - Access'!M6</f>
        <v>14310.8</v>
      </c>
    </row>
    <row r="23" spans="1:3" x14ac:dyDescent="0.2">
      <c r="A23" s="2" t="s">
        <v>58</v>
      </c>
      <c r="B23" s="2" t="s">
        <v>20</v>
      </c>
      <c r="C23" s="9">
        <f>'Despesa - Access'!M7</f>
        <v>312592.51</v>
      </c>
    </row>
    <row r="24" spans="1:3" x14ac:dyDescent="0.2">
      <c r="A24" s="2" t="s">
        <v>59</v>
      </c>
      <c r="B24" s="2" t="s">
        <v>21</v>
      </c>
      <c r="C24" s="9">
        <f>'Despesa - Access'!M8</f>
        <v>54522</v>
      </c>
    </row>
    <row r="25" spans="1:3" x14ac:dyDescent="0.2">
      <c r="A25" s="2" t="s">
        <v>60</v>
      </c>
      <c r="B25" s="2" t="s">
        <v>22</v>
      </c>
      <c r="C25" s="9">
        <f>'Despesa - Access'!M9</f>
        <v>147873.60000000001</v>
      </c>
    </row>
    <row r="26" spans="1:3" x14ac:dyDescent="0.2">
      <c r="A26" s="2" t="s">
        <v>61</v>
      </c>
      <c r="B26" s="2" t="s">
        <v>23</v>
      </c>
      <c r="C26" s="9">
        <f>'Despesa - Access'!M10</f>
        <v>76159.62</v>
      </c>
    </row>
    <row r="27" spans="1:3" x14ac:dyDescent="0.2">
      <c r="A27" s="2" t="s">
        <v>62</v>
      </c>
      <c r="B27" s="2" t="s">
        <v>84</v>
      </c>
      <c r="C27" s="9">
        <f>'Despesa - Access'!M11</f>
        <v>61238.6</v>
      </c>
    </row>
    <row r="28" spans="1:3" x14ac:dyDescent="0.2">
      <c r="A28" s="2" t="s">
        <v>63</v>
      </c>
      <c r="B28" s="2" t="s">
        <v>24</v>
      </c>
      <c r="C28" s="9">
        <f>'Despesa - Access'!M12</f>
        <v>132426.44</v>
      </c>
    </row>
    <row r="29" spans="1:3" x14ac:dyDescent="0.2">
      <c r="A29" s="2" t="s">
        <v>64</v>
      </c>
      <c r="B29" s="2" t="s">
        <v>25</v>
      </c>
      <c r="C29" s="9">
        <f>'Despesa - Access'!M13</f>
        <v>59268.23</v>
      </c>
    </row>
    <row r="30" spans="1:3" x14ac:dyDescent="0.2">
      <c r="A30" s="2" t="s">
        <v>65</v>
      </c>
      <c r="B30" s="2" t="s">
        <v>26</v>
      </c>
      <c r="C30" s="9">
        <f>'Despesa - Access'!M14</f>
        <v>16140.83</v>
      </c>
    </row>
    <row r="31" spans="1:3" x14ac:dyDescent="0.2">
      <c r="A31" s="2" t="s">
        <v>66</v>
      </c>
      <c r="B31" s="2" t="s">
        <v>27</v>
      </c>
      <c r="C31" s="9">
        <f>'Despesa - Access'!M15</f>
        <v>84543.89</v>
      </c>
    </row>
    <row r="32" spans="1:3" x14ac:dyDescent="0.2">
      <c r="A32" s="2" t="s">
        <v>67</v>
      </c>
      <c r="B32" s="2" t="s">
        <v>28</v>
      </c>
      <c r="C32" s="9">
        <f>'Despesa - Access'!M16</f>
        <v>9265.4</v>
      </c>
    </row>
    <row r="33" spans="1:3" x14ac:dyDescent="0.2">
      <c r="A33" s="2" t="s">
        <v>68</v>
      </c>
      <c r="B33" s="2" t="s">
        <v>29</v>
      </c>
      <c r="C33" s="9">
        <f>'Despesa - Access'!M17</f>
        <v>164927.76999999999</v>
      </c>
    </row>
    <row r="34" spans="1:3" ht="63.75" x14ac:dyDescent="0.2">
      <c r="A34" s="6" t="s">
        <v>69</v>
      </c>
      <c r="B34" s="7" t="s">
        <v>253</v>
      </c>
      <c r="C34" s="9">
        <f>'Despesa - Access'!M18</f>
        <v>12196.15</v>
      </c>
    </row>
    <row r="35" spans="1:3" x14ac:dyDescent="0.2">
      <c r="A35" s="2" t="s">
        <v>70</v>
      </c>
      <c r="B35" s="2" t="s">
        <v>30</v>
      </c>
      <c r="C35" s="9">
        <f>'Despesa - Access'!M19</f>
        <v>211742.91</v>
      </c>
    </row>
    <row r="36" spans="1:3" x14ac:dyDescent="0.2">
      <c r="A36" s="2" t="s">
        <v>71</v>
      </c>
      <c r="B36" s="2" t="s">
        <v>241</v>
      </c>
      <c r="C36" s="9">
        <f>'Despesa - Access'!M20</f>
        <v>262647.24</v>
      </c>
    </row>
    <row r="37" spans="1:3" x14ac:dyDescent="0.2">
      <c r="A37" s="2" t="s">
        <v>72</v>
      </c>
      <c r="B37" s="2" t="s">
        <v>31</v>
      </c>
      <c r="C37" s="9">
        <f>'Despesa - Access'!M21</f>
        <v>2579.6</v>
      </c>
    </row>
    <row r="38" spans="1:3" ht="25.5" x14ac:dyDescent="0.2">
      <c r="A38" s="6" t="s">
        <v>73</v>
      </c>
      <c r="B38" s="25" t="s">
        <v>85</v>
      </c>
      <c r="C38" s="9">
        <f>'Despesa - Access'!M22</f>
        <v>48492.22</v>
      </c>
    </row>
    <row r="39" spans="1:3" x14ac:dyDescent="0.2">
      <c r="A39" s="2" t="s">
        <v>74</v>
      </c>
      <c r="B39" s="2" t="s">
        <v>32</v>
      </c>
      <c r="C39" s="9">
        <f>'Despesa - Access'!M23</f>
        <v>0</v>
      </c>
    </row>
    <row r="40" spans="1:3" x14ac:dyDescent="0.2">
      <c r="A40" s="2" t="s">
        <v>75</v>
      </c>
      <c r="B40" s="2" t="s">
        <v>33</v>
      </c>
      <c r="C40" s="9">
        <f>'Despesa - Access'!M24</f>
        <v>0</v>
      </c>
    </row>
    <row r="41" spans="1:3" x14ac:dyDescent="0.2">
      <c r="A41" s="2" t="s">
        <v>76</v>
      </c>
      <c r="B41" s="2" t="s">
        <v>34</v>
      </c>
      <c r="C41" s="9">
        <f>'Despesa - Access'!M25</f>
        <v>2880</v>
      </c>
    </row>
    <row r="42" spans="1:3" x14ac:dyDescent="0.2">
      <c r="A42" s="2" t="s">
        <v>77</v>
      </c>
      <c r="B42" s="2" t="s">
        <v>35</v>
      </c>
      <c r="C42" s="9">
        <f>'Despesa - Access'!M26</f>
        <v>0</v>
      </c>
    </row>
    <row r="43" spans="1:3" x14ac:dyDescent="0.2">
      <c r="A43" s="2" t="s">
        <v>78</v>
      </c>
      <c r="B43" s="2" t="s">
        <v>36</v>
      </c>
      <c r="C43" s="9">
        <f>'Despesa - Access'!M27</f>
        <v>0</v>
      </c>
    </row>
    <row r="44" spans="1:3" x14ac:dyDescent="0.2">
      <c r="A44" s="2" t="s">
        <v>79</v>
      </c>
      <c r="B44" s="2" t="s">
        <v>37</v>
      </c>
      <c r="C44" s="9">
        <f>'Despesa - Access'!M28</f>
        <v>14636.44</v>
      </c>
    </row>
    <row r="45" spans="1:3" x14ac:dyDescent="0.2">
      <c r="A45" s="2" t="s">
        <v>80</v>
      </c>
      <c r="B45" s="2" t="s">
        <v>86</v>
      </c>
      <c r="C45" s="9">
        <f>'Despesa - Access'!M29</f>
        <v>10295.9</v>
      </c>
    </row>
    <row r="46" spans="1:3" x14ac:dyDescent="0.2">
      <c r="A46" s="2" t="s">
        <v>81</v>
      </c>
      <c r="B46" s="2" t="s">
        <v>38</v>
      </c>
      <c r="C46" s="9">
        <f>'Despesa - Access'!M30</f>
        <v>0</v>
      </c>
    </row>
    <row r="47" spans="1:3" x14ac:dyDescent="0.2">
      <c r="A47" s="2" t="s">
        <v>82</v>
      </c>
      <c r="B47" s="2" t="s">
        <v>39</v>
      </c>
      <c r="C47" s="9">
        <f>'Despesa - Access'!M31</f>
        <v>157953.85</v>
      </c>
    </row>
    <row r="48" spans="1:3" x14ac:dyDescent="0.2">
      <c r="A48" s="86" t="s">
        <v>87</v>
      </c>
      <c r="B48" s="86"/>
      <c r="C48" s="10">
        <f>SUM(C22:C47)</f>
        <v>1856693.9999999998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249</v>
      </c>
    </row>
    <row r="53" spans="1:3" x14ac:dyDescent="0.2">
      <c r="A53" s="2" t="s">
        <v>57</v>
      </c>
      <c r="B53" s="2" t="s">
        <v>41</v>
      </c>
      <c r="C53" s="9">
        <f>'Despesa - Access'!M33</f>
        <v>0</v>
      </c>
    </row>
    <row r="54" spans="1:3" x14ac:dyDescent="0.2">
      <c r="A54" s="2" t="s">
        <v>58</v>
      </c>
      <c r="B54" s="2" t="s">
        <v>42</v>
      </c>
      <c r="C54" s="9">
        <f>'Despesa - Access'!M34</f>
        <v>0</v>
      </c>
    </row>
    <row r="55" spans="1:3" x14ac:dyDescent="0.2">
      <c r="A55" s="2" t="s">
        <v>59</v>
      </c>
      <c r="B55" s="2" t="s">
        <v>83</v>
      </c>
      <c r="C55" s="9">
        <f>'Despesa - Access'!M35</f>
        <v>0</v>
      </c>
    </row>
    <row r="56" spans="1:3" x14ac:dyDescent="0.2">
      <c r="A56" s="2" t="s">
        <v>60</v>
      </c>
      <c r="B56" s="2" t="s">
        <v>43</v>
      </c>
      <c r="C56" s="9">
        <f>'Despesa - Access'!M36</f>
        <v>37800</v>
      </c>
    </row>
    <row r="57" spans="1:3" x14ac:dyDescent="0.2">
      <c r="A57" s="2" t="s">
        <v>61</v>
      </c>
      <c r="B57" s="2" t="s">
        <v>44</v>
      </c>
      <c r="C57" s="9">
        <f>'Despesa - Access'!M37</f>
        <v>0</v>
      </c>
    </row>
    <row r="58" spans="1:3" x14ac:dyDescent="0.2">
      <c r="A58" s="86" t="s">
        <v>87</v>
      </c>
      <c r="B58" s="86"/>
      <c r="C58" s="10">
        <f>SUM(C53:C57)</f>
        <v>37800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56</v>
      </c>
    </row>
    <row r="63" spans="1:3" x14ac:dyDescent="0.2">
      <c r="A63" s="2" t="s">
        <v>57</v>
      </c>
      <c r="B63" s="2" t="s">
        <v>46</v>
      </c>
      <c r="C63" s="9">
        <f>'Despesa - Access'!M37</f>
        <v>0</v>
      </c>
    </row>
    <row r="64" spans="1:3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86" t="s">
        <v>87</v>
      </c>
      <c r="B65" s="8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249</v>
      </c>
    </row>
    <row r="70" spans="1:3" x14ac:dyDescent="0.2">
      <c r="A70" s="2" t="s">
        <v>57</v>
      </c>
      <c r="B70" s="2" t="s">
        <v>91</v>
      </c>
      <c r="C70" s="9">
        <f>'Financeiro - Access'!N2</f>
        <v>7489584.4400000004</v>
      </c>
    </row>
    <row r="71" spans="1:3" x14ac:dyDescent="0.2">
      <c r="A71" s="2" t="s">
        <v>58</v>
      </c>
      <c r="B71" s="2" t="s">
        <v>92</v>
      </c>
      <c r="C71" s="9">
        <f>'Financeiro - Access'!N3</f>
        <v>1949984.43</v>
      </c>
    </row>
    <row r="72" spans="1:3" x14ac:dyDescent="0.2">
      <c r="A72" s="2" t="s">
        <v>59</v>
      </c>
      <c r="B72" s="2" t="s">
        <v>161</v>
      </c>
      <c r="C72" s="9">
        <f>'Financeiro - Access'!N4</f>
        <v>128200</v>
      </c>
    </row>
    <row r="73" spans="1:3" x14ac:dyDescent="0.2">
      <c r="A73" s="2" t="s">
        <v>60</v>
      </c>
      <c r="B73" s="2" t="s">
        <v>242</v>
      </c>
      <c r="C73" s="9">
        <f>'Financeiro - Access'!N5</f>
        <v>0</v>
      </c>
    </row>
    <row r="74" spans="1:3" x14ac:dyDescent="0.2">
      <c r="A74" s="86" t="s">
        <v>87</v>
      </c>
      <c r="B74" s="86"/>
      <c r="C74" s="10">
        <f>SUM(C70:C73)</f>
        <v>9567768.870000001</v>
      </c>
    </row>
    <row r="76" spans="1:3" x14ac:dyDescent="0.2">
      <c r="A76" s="4" t="s">
        <v>226</v>
      </c>
    </row>
    <row r="78" spans="1:3" x14ac:dyDescent="0.2">
      <c r="A78" s="3" t="s">
        <v>54</v>
      </c>
      <c r="B78" s="3" t="s">
        <v>55</v>
      </c>
      <c r="C78" s="11" t="s">
        <v>248</v>
      </c>
    </row>
    <row r="79" spans="1:3" x14ac:dyDescent="0.2">
      <c r="A79" s="2" t="s">
        <v>57</v>
      </c>
      <c r="B79" s="2" t="s">
        <v>243</v>
      </c>
      <c r="C79" s="9"/>
    </row>
    <row r="80" spans="1:3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75"/>
      <c r="B84" s="75"/>
      <c r="C84" s="76"/>
    </row>
    <row r="85" spans="1:3" x14ac:dyDescent="0.2">
      <c r="A85" s="96" t="s">
        <v>296</v>
      </c>
      <c r="B85" s="96"/>
      <c r="C85" s="96"/>
    </row>
    <row r="86" spans="1:3" x14ac:dyDescent="0.2">
      <c r="A86" s="98" t="s">
        <v>348</v>
      </c>
      <c r="B86" s="98"/>
      <c r="C86" s="98"/>
    </row>
  </sheetData>
  <mergeCells count="15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view="pageBreakPreview" topLeftCell="A64" zoomScale="130" zoomScaleNormal="100" zoomScaleSheetLayoutView="130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108" t="s">
        <v>351</v>
      </c>
      <c r="C7" s="107"/>
    </row>
    <row r="8" spans="1:3" x14ac:dyDescent="0.2">
      <c r="A8" s="2" t="s">
        <v>53</v>
      </c>
      <c r="B8" s="84">
        <v>43119</v>
      </c>
      <c r="C8" s="81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249</v>
      </c>
    </row>
    <row r="13" spans="1:3" x14ac:dyDescent="0.2">
      <c r="A13" s="2" t="s">
        <v>57</v>
      </c>
      <c r="B13" s="5" t="s">
        <v>17</v>
      </c>
      <c r="C13" s="10">
        <f>'Despesa - Access'!N2</f>
        <v>8726428.5299999993</v>
      </c>
    </row>
    <row r="14" spans="1:3" x14ac:dyDescent="0.2">
      <c r="A14" s="2" t="s">
        <v>58</v>
      </c>
      <c r="B14" s="5" t="s">
        <v>18</v>
      </c>
      <c r="C14" s="10">
        <f>'Despesa - Access'!N3</f>
        <v>1424568.86</v>
      </c>
    </row>
    <row r="15" spans="1:3" x14ac:dyDescent="0.2">
      <c r="A15" s="2" t="s">
        <v>59</v>
      </c>
      <c r="B15" s="5" t="s">
        <v>246</v>
      </c>
      <c r="C15" s="10">
        <f>'Despesa - Access'!N4</f>
        <v>2076157.36</v>
      </c>
    </row>
    <row r="16" spans="1:3" ht="51" x14ac:dyDescent="0.2">
      <c r="A16" s="6" t="s">
        <v>60</v>
      </c>
      <c r="B16" s="5" t="s">
        <v>250</v>
      </c>
      <c r="C16" s="10">
        <v>0</v>
      </c>
    </row>
    <row r="17" spans="1:3" x14ac:dyDescent="0.2">
      <c r="A17" s="86" t="s">
        <v>87</v>
      </c>
      <c r="B17" s="86"/>
      <c r="C17" s="10">
        <f>SUM(C13:C16)</f>
        <v>12227154.749999998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248</v>
      </c>
    </row>
    <row r="22" spans="1:3" x14ac:dyDescent="0.2">
      <c r="A22" s="2" t="s">
        <v>57</v>
      </c>
      <c r="B22" s="2" t="s">
        <v>19</v>
      </c>
      <c r="C22" s="9">
        <f>'Despesa - Access'!N6</f>
        <v>14341.2</v>
      </c>
    </row>
    <row r="23" spans="1:3" x14ac:dyDescent="0.2">
      <c r="A23" s="2" t="s">
        <v>58</v>
      </c>
      <c r="B23" s="2" t="s">
        <v>20</v>
      </c>
      <c r="C23" s="9">
        <f>'Despesa - Access'!N7</f>
        <v>293966.63</v>
      </c>
    </row>
    <row r="24" spans="1:3" x14ac:dyDescent="0.2">
      <c r="A24" s="2" t="s">
        <v>59</v>
      </c>
      <c r="B24" s="2" t="s">
        <v>21</v>
      </c>
      <c r="C24" s="9">
        <f>'Despesa - Access'!N8</f>
        <v>55221</v>
      </c>
    </row>
    <row r="25" spans="1:3" x14ac:dyDescent="0.2">
      <c r="A25" s="2" t="s">
        <v>60</v>
      </c>
      <c r="B25" s="2" t="s">
        <v>22</v>
      </c>
      <c r="C25" s="9">
        <f>'Despesa - Access'!N9</f>
        <v>136621.31</v>
      </c>
    </row>
    <row r="26" spans="1:3" x14ac:dyDescent="0.2">
      <c r="A26" s="2" t="s">
        <v>61</v>
      </c>
      <c r="B26" s="2" t="s">
        <v>23</v>
      </c>
      <c r="C26" s="9">
        <f>'Despesa - Access'!N10</f>
        <v>41381.69</v>
      </c>
    </row>
    <row r="27" spans="1:3" x14ac:dyDescent="0.2">
      <c r="A27" s="2" t="s">
        <v>62</v>
      </c>
      <c r="B27" s="2" t="s">
        <v>84</v>
      </c>
      <c r="C27" s="9">
        <f>'Despesa - Access'!N11</f>
        <v>74115.3</v>
      </c>
    </row>
    <row r="28" spans="1:3" x14ac:dyDescent="0.2">
      <c r="A28" s="2" t="s">
        <v>63</v>
      </c>
      <c r="B28" s="2" t="s">
        <v>24</v>
      </c>
      <c r="C28" s="9">
        <f>'Despesa - Access'!N12</f>
        <v>116145.36</v>
      </c>
    </row>
    <row r="29" spans="1:3" x14ac:dyDescent="0.2">
      <c r="A29" s="2" t="s">
        <v>64</v>
      </c>
      <c r="B29" s="2" t="s">
        <v>25</v>
      </c>
      <c r="C29" s="9">
        <f>'Despesa - Access'!N13</f>
        <v>59268.23</v>
      </c>
    </row>
    <row r="30" spans="1:3" x14ac:dyDescent="0.2">
      <c r="A30" s="2" t="s">
        <v>65</v>
      </c>
      <c r="B30" s="2" t="s">
        <v>26</v>
      </c>
      <c r="C30" s="9">
        <f>'Despesa - Access'!N14</f>
        <v>13908.88</v>
      </c>
    </row>
    <row r="31" spans="1:3" x14ac:dyDescent="0.2">
      <c r="A31" s="2" t="s">
        <v>66</v>
      </c>
      <c r="B31" s="2" t="s">
        <v>27</v>
      </c>
      <c r="C31" s="9">
        <f>'Despesa - Access'!N15</f>
        <v>82541.789999999994</v>
      </c>
    </row>
    <row r="32" spans="1:3" x14ac:dyDescent="0.2">
      <c r="A32" s="2" t="s">
        <v>67</v>
      </c>
      <c r="B32" s="2" t="s">
        <v>28</v>
      </c>
      <c r="C32" s="9">
        <f>'Despesa - Access'!N16</f>
        <v>4378.5200000000004</v>
      </c>
    </row>
    <row r="33" spans="1:3" x14ac:dyDescent="0.2">
      <c r="A33" s="2" t="s">
        <v>68</v>
      </c>
      <c r="B33" s="2" t="s">
        <v>29</v>
      </c>
      <c r="C33" s="9">
        <f>'Despesa - Access'!N17</f>
        <v>25075.63</v>
      </c>
    </row>
    <row r="34" spans="1:3" ht="63.75" x14ac:dyDescent="0.2">
      <c r="A34" s="6" t="s">
        <v>69</v>
      </c>
      <c r="B34" s="7" t="s">
        <v>253</v>
      </c>
      <c r="C34" s="9">
        <f>'Despesa - Access'!N18</f>
        <v>14420.05</v>
      </c>
    </row>
    <row r="35" spans="1:3" x14ac:dyDescent="0.2">
      <c r="A35" s="2" t="s">
        <v>70</v>
      </c>
      <c r="B35" s="2" t="s">
        <v>30</v>
      </c>
      <c r="C35" s="9">
        <f>'Despesa - Access'!N19</f>
        <v>211679.11</v>
      </c>
    </row>
    <row r="36" spans="1:3" x14ac:dyDescent="0.2">
      <c r="A36" s="2" t="s">
        <v>71</v>
      </c>
      <c r="B36" s="2" t="s">
        <v>241</v>
      </c>
      <c r="C36" s="9">
        <f>'Despesa - Access'!N20</f>
        <v>513858.68</v>
      </c>
    </row>
    <row r="37" spans="1:3" x14ac:dyDescent="0.2">
      <c r="A37" s="2" t="s">
        <v>72</v>
      </c>
      <c r="B37" s="2" t="s">
        <v>31</v>
      </c>
      <c r="C37" s="9">
        <f>'Despesa - Access'!N21</f>
        <v>1420.72</v>
      </c>
    </row>
    <row r="38" spans="1:3" ht="25.5" x14ac:dyDescent="0.2">
      <c r="A38" s="6" t="s">
        <v>73</v>
      </c>
      <c r="B38" s="25" t="s">
        <v>85</v>
      </c>
      <c r="C38" s="9">
        <f>'Despesa - Access'!N22</f>
        <v>67186.16</v>
      </c>
    </row>
    <row r="39" spans="1:3" x14ac:dyDescent="0.2">
      <c r="A39" s="2" t="s">
        <v>74</v>
      </c>
      <c r="B39" s="2" t="s">
        <v>32</v>
      </c>
      <c r="C39" s="9">
        <f>'Despesa - Access'!N23</f>
        <v>16800</v>
      </c>
    </row>
    <row r="40" spans="1:3" x14ac:dyDescent="0.2">
      <c r="A40" s="2" t="s">
        <v>75</v>
      </c>
      <c r="B40" s="2" t="s">
        <v>33</v>
      </c>
      <c r="C40" s="9">
        <f>'Despesa - Access'!N24</f>
        <v>0</v>
      </c>
    </row>
    <row r="41" spans="1:3" x14ac:dyDescent="0.2">
      <c r="A41" s="2" t="s">
        <v>76</v>
      </c>
      <c r="B41" s="2" t="s">
        <v>34</v>
      </c>
      <c r="C41" s="9">
        <f>'Despesa - Access'!N25</f>
        <v>0</v>
      </c>
    </row>
    <row r="42" spans="1:3" x14ac:dyDescent="0.2">
      <c r="A42" s="2" t="s">
        <v>77</v>
      </c>
      <c r="B42" s="2" t="s">
        <v>35</v>
      </c>
      <c r="C42" s="9">
        <f>'Despesa - Access'!N26</f>
        <v>0</v>
      </c>
    </row>
    <row r="43" spans="1:3" x14ac:dyDescent="0.2">
      <c r="A43" s="2" t="s">
        <v>78</v>
      </c>
      <c r="B43" s="2" t="s">
        <v>36</v>
      </c>
      <c r="C43" s="9">
        <f>'Despesa - Access'!N27</f>
        <v>0</v>
      </c>
    </row>
    <row r="44" spans="1:3" x14ac:dyDescent="0.2">
      <c r="A44" s="2" t="s">
        <v>79</v>
      </c>
      <c r="B44" s="2" t="s">
        <v>37</v>
      </c>
      <c r="C44" s="9">
        <f>'Despesa - Access'!N28</f>
        <v>445.5</v>
      </c>
    </row>
    <row r="45" spans="1:3" x14ac:dyDescent="0.2">
      <c r="A45" s="2" t="s">
        <v>80</v>
      </c>
      <c r="B45" s="2" t="s">
        <v>86</v>
      </c>
      <c r="C45" s="9">
        <f>'Despesa - Access'!N29</f>
        <v>25663.7</v>
      </c>
    </row>
    <row r="46" spans="1:3" x14ac:dyDescent="0.2">
      <c r="A46" s="2" t="s">
        <v>81</v>
      </c>
      <c r="B46" s="2" t="s">
        <v>38</v>
      </c>
      <c r="C46" s="9">
        <f>'Despesa - Access'!N30</f>
        <v>0</v>
      </c>
    </row>
    <row r="47" spans="1:3" x14ac:dyDescent="0.2">
      <c r="A47" s="2" t="s">
        <v>82</v>
      </c>
      <c r="B47" s="2" t="s">
        <v>39</v>
      </c>
      <c r="C47" s="9">
        <f>'Despesa - Access'!N31</f>
        <v>165968.17000000001</v>
      </c>
    </row>
    <row r="48" spans="1:3" x14ac:dyDescent="0.2">
      <c r="A48" s="86" t="s">
        <v>87</v>
      </c>
      <c r="B48" s="86"/>
      <c r="C48" s="10">
        <f>SUM(C22:C47)</f>
        <v>1934407.63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249</v>
      </c>
    </row>
    <row r="53" spans="1:3" x14ac:dyDescent="0.2">
      <c r="A53" s="2" t="s">
        <v>57</v>
      </c>
      <c r="B53" s="2" t="s">
        <v>41</v>
      </c>
      <c r="C53" s="9">
        <f>'Despesa - Access'!N33</f>
        <v>0</v>
      </c>
    </row>
    <row r="54" spans="1:3" x14ac:dyDescent="0.2">
      <c r="A54" s="2" t="s">
        <v>58</v>
      </c>
      <c r="B54" s="2" t="s">
        <v>42</v>
      </c>
      <c r="C54" s="9">
        <f>'Despesa - Access'!N34</f>
        <v>0</v>
      </c>
    </row>
    <row r="55" spans="1:3" x14ac:dyDescent="0.2">
      <c r="A55" s="2" t="s">
        <v>59</v>
      </c>
      <c r="B55" s="2" t="s">
        <v>83</v>
      </c>
      <c r="C55" s="9">
        <f>'Despesa - Access'!N35</f>
        <v>0</v>
      </c>
    </row>
    <row r="56" spans="1:3" x14ac:dyDescent="0.2">
      <c r="A56" s="2" t="s">
        <v>60</v>
      </c>
      <c r="B56" s="2" t="s">
        <v>43</v>
      </c>
      <c r="C56" s="9">
        <f>'Despesa - Access'!N36</f>
        <v>35864.47</v>
      </c>
    </row>
    <row r="57" spans="1:3" x14ac:dyDescent="0.2">
      <c r="A57" s="2" t="s">
        <v>61</v>
      </c>
      <c r="B57" s="2" t="s">
        <v>44</v>
      </c>
      <c r="C57" s="9">
        <f>'Despesa - Access'!N37</f>
        <v>0</v>
      </c>
    </row>
    <row r="58" spans="1:3" x14ac:dyDescent="0.2">
      <c r="A58" s="86" t="s">
        <v>87</v>
      </c>
      <c r="B58" s="86"/>
      <c r="C58" s="10">
        <f>SUM(C53:C57)</f>
        <v>35864.47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249</v>
      </c>
    </row>
    <row r="63" spans="1:3" x14ac:dyDescent="0.2">
      <c r="A63" s="2" t="s">
        <v>57</v>
      </c>
      <c r="B63" s="2" t="s">
        <v>46</v>
      </c>
      <c r="C63" s="9">
        <f>'Despesa - Access'!N37</f>
        <v>0</v>
      </c>
    </row>
    <row r="64" spans="1:3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86" t="s">
        <v>87</v>
      </c>
      <c r="B65" s="8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248</v>
      </c>
    </row>
    <row r="70" spans="1:3" x14ac:dyDescent="0.2">
      <c r="A70" s="2" t="s">
        <v>57</v>
      </c>
      <c r="B70" s="2" t="s">
        <v>91</v>
      </c>
      <c r="C70" s="9">
        <f>'Financeiro - Access'!O2</f>
        <v>12292732.73</v>
      </c>
    </row>
    <row r="71" spans="1:3" x14ac:dyDescent="0.2">
      <c r="A71" s="2" t="s">
        <v>58</v>
      </c>
      <c r="B71" s="2" t="s">
        <v>92</v>
      </c>
      <c r="C71" s="9">
        <f>'Financeiro - Access'!O3</f>
        <v>1627579.33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242</v>
      </c>
      <c r="C73" s="9">
        <f>'Financeiro - Access'!O5</f>
        <v>0</v>
      </c>
    </row>
    <row r="74" spans="1:3" x14ac:dyDescent="0.2">
      <c r="A74" s="86" t="s">
        <v>87</v>
      </c>
      <c r="B74" s="86"/>
      <c r="C74" s="10">
        <f>SUM(C70:C73)</f>
        <v>13920312.060000001</v>
      </c>
    </row>
    <row r="76" spans="1:3" x14ac:dyDescent="0.2">
      <c r="A76" s="4" t="s">
        <v>226</v>
      </c>
    </row>
    <row r="78" spans="1:3" x14ac:dyDescent="0.2">
      <c r="A78" s="3" t="s">
        <v>54</v>
      </c>
      <c r="B78" s="3" t="s">
        <v>55</v>
      </c>
      <c r="C78" s="11" t="s">
        <v>248</v>
      </c>
    </row>
    <row r="79" spans="1:3" x14ac:dyDescent="0.2">
      <c r="A79" s="2" t="s">
        <v>57</v>
      </c>
      <c r="B79" s="2" t="s">
        <v>243</v>
      </c>
      <c r="C79" s="9"/>
    </row>
    <row r="80" spans="1:3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96" t="s">
        <v>296</v>
      </c>
      <c r="B84" s="96"/>
      <c r="C84" s="96"/>
    </row>
    <row r="85" spans="1:3" x14ac:dyDescent="0.2">
      <c r="A85" s="104"/>
      <c r="B85" s="104"/>
      <c r="C85" s="104"/>
    </row>
  </sheetData>
  <mergeCells count="15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showGridLines="0" tabSelected="1" view="pageBreakPreview" zoomScale="115" zoomScaleNormal="95" zoomScaleSheetLayoutView="115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" style="70" bestFit="1" customWidth="1"/>
    <col min="5" max="5" width="17.42578125" style="70" bestFit="1" customWidth="1"/>
    <col min="6" max="6" width="12.85546875" style="70" bestFit="1" customWidth="1"/>
    <col min="7" max="7" width="11.7109375" style="70" bestFit="1" customWidth="1"/>
    <col min="8" max="8" width="12.28515625" style="69" bestFit="1" customWidth="1"/>
    <col min="9" max="9" width="12.85546875" style="69" bestFit="1" customWidth="1"/>
    <col min="10" max="10" width="11.28515625" style="69" bestFit="1" customWidth="1"/>
    <col min="11" max="18" width="9.140625" style="69"/>
  </cols>
  <sheetData>
    <row r="1" spans="1:18" x14ac:dyDescent="0.2">
      <c r="A1" s="85" t="s">
        <v>227</v>
      </c>
      <c r="B1" s="85"/>
      <c r="C1" s="85"/>
      <c r="G1" s="72"/>
      <c r="H1"/>
      <c r="I1"/>
      <c r="J1"/>
      <c r="K1"/>
      <c r="L1"/>
      <c r="M1"/>
      <c r="N1"/>
      <c r="O1"/>
      <c r="P1"/>
      <c r="Q1"/>
      <c r="R1"/>
    </row>
    <row r="2" spans="1:18" x14ac:dyDescent="0.2">
      <c r="G2" s="72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80" t="s">
        <v>228</v>
      </c>
      <c r="C3" s="81"/>
      <c r="G3" s="72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87" t="s">
        <v>229</v>
      </c>
      <c r="C4" s="87"/>
      <c r="G4" s="72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88" t="s">
        <v>336</v>
      </c>
      <c r="C5" s="87"/>
      <c r="G5" s="72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87" t="s">
        <v>230</v>
      </c>
      <c r="C6" s="87"/>
      <c r="G6" s="72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06" t="s">
        <v>351</v>
      </c>
      <c r="C7" s="107"/>
      <c r="G7" s="72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84">
        <v>43119</v>
      </c>
      <c r="C8" s="81"/>
      <c r="G8" s="72"/>
      <c r="H8"/>
      <c r="I8"/>
      <c r="J8"/>
      <c r="K8"/>
      <c r="L8"/>
      <c r="M8"/>
      <c r="N8"/>
      <c r="O8"/>
      <c r="P8"/>
      <c r="Q8"/>
      <c r="R8"/>
    </row>
    <row r="9" spans="1:18" x14ac:dyDescent="0.2">
      <c r="G9" s="72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232</v>
      </c>
      <c r="G10" s="72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 s="72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249</v>
      </c>
      <c r="G12" s="7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5480080.7199999997</v>
      </c>
      <c r="G13" s="72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944034.65</v>
      </c>
      <c r="G14" s="72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246</v>
      </c>
      <c r="C15" s="10">
        <f>'Despesa - Access'!O4</f>
        <v>1032904.5</v>
      </c>
      <c r="G15" s="72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250</v>
      </c>
      <c r="C16" s="10">
        <f>'Despesa - Access'!O5</f>
        <v>0</v>
      </c>
      <c r="G16" s="72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86" t="s">
        <v>87</v>
      </c>
      <c r="B17" s="86"/>
      <c r="C17" s="10">
        <f>SUM(C13:C16)</f>
        <v>7457019.8700000001</v>
      </c>
      <c r="G17" s="72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 s="72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 s="72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 s="72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249</v>
      </c>
      <c r="G21" s="72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18452.8</v>
      </c>
      <c r="G22" s="7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190066.67</v>
      </c>
      <c r="G23" s="72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57773</v>
      </c>
      <c r="G24" s="72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-584177.52</v>
      </c>
      <c r="G25" s="72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7543.83</v>
      </c>
      <c r="G26" s="72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-44983.99</v>
      </c>
      <c r="G27" s="72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134015.59</v>
      </c>
      <c r="G28" s="72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78712.78</v>
      </c>
      <c r="G29" s="72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-12516.91</v>
      </c>
      <c r="G30" s="72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-14352.42</v>
      </c>
      <c r="G31" s="72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-49644.95</v>
      </c>
      <c r="F32" s="71"/>
      <c r="G32" s="7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-77835.92</v>
      </c>
      <c r="G33" s="72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253</v>
      </c>
      <c r="C34" s="9">
        <f>'Despesa - Access'!O18</f>
        <v>-16588.05</v>
      </c>
      <c r="G34" s="72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255961.45</v>
      </c>
      <c r="G35" s="72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241</v>
      </c>
      <c r="C36" s="9">
        <f>'Despesa - Access'!O20</f>
        <v>384308.25</v>
      </c>
      <c r="G36" s="72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216</v>
      </c>
      <c r="G37" s="72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5" t="s">
        <v>85</v>
      </c>
      <c r="C38" s="9">
        <f>'Despesa - Access'!O22</f>
        <v>17581.650000000001</v>
      </c>
      <c r="G38" s="72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-66159.320000000007</v>
      </c>
      <c r="G39" s="72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-80330</v>
      </c>
      <c r="G40" s="72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-55543.5</v>
      </c>
      <c r="G41" s="72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 s="7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 s="72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35414.559999999998</v>
      </c>
      <c r="F44" s="77"/>
      <c r="G44" s="72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-81628.490000000005</v>
      </c>
      <c r="F45" s="77"/>
      <c r="G45" s="72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E46" s="78"/>
      <c r="F46" s="77"/>
      <c r="G46" s="72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1794212.72</v>
      </c>
      <c r="E47" s="78"/>
      <c r="G47" s="72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86" t="s">
        <v>87</v>
      </c>
      <c r="B48" s="86"/>
      <c r="C48" s="10">
        <f>SUM(C22:C47)</f>
        <v>1890498.23</v>
      </c>
      <c r="G48" s="72"/>
      <c r="H48" s="79"/>
      <c r="I48"/>
      <c r="J48"/>
      <c r="K48"/>
      <c r="L48"/>
      <c r="M48"/>
      <c r="N48"/>
      <c r="O48"/>
      <c r="P48"/>
      <c r="Q48"/>
      <c r="R48"/>
    </row>
    <row r="49" spans="1:18" x14ac:dyDescent="0.2">
      <c r="G49" s="72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233</v>
      </c>
      <c r="G50" s="72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 s="72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249</v>
      </c>
      <c r="G52" s="7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-897349.44</v>
      </c>
      <c r="G53" s="72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-261900</v>
      </c>
      <c r="G54" s="72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52399.199999999997</v>
      </c>
      <c r="G55" s="72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 s="72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-673713.81</v>
      </c>
      <c r="G57" s="72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86" t="s">
        <v>87</v>
      </c>
      <c r="B58" s="86"/>
      <c r="C58" s="10">
        <f>SUM(C53:C57)</f>
        <v>-1780564.05</v>
      </c>
      <c r="G58" s="72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 s="72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G60" s="72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G61" s="72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249</v>
      </c>
      <c r="G62" s="72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 s="72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 s="72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86" t="s">
        <v>87</v>
      </c>
      <c r="B65" s="86"/>
      <c r="C65" s="10">
        <f>SUM(C63:C64)</f>
        <v>0</v>
      </c>
      <c r="G65" s="72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 s="72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 s="72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 s="72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249</v>
      </c>
      <c r="G69" s="72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8002812.7300000004</v>
      </c>
      <c r="G70" s="72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3185749.67</v>
      </c>
      <c r="G71" s="72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1031298.2</v>
      </c>
      <c r="G72" s="72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242</v>
      </c>
      <c r="C73" s="9">
        <f>'Financeiro - Access'!P5</f>
        <v>0</v>
      </c>
      <c r="G73" s="72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86" t="s">
        <v>87</v>
      </c>
      <c r="B74" s="86"/>
      <c r="C74" s="10">
        <f>SUM(C70:C73)</f>
        <v>12219860.6</v>
      </c>
      <c r="G74" s="72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 s="72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226</v>
      </c>
      <c r="G76" s="72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 s="72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248</v>
      </c>
      <c r="G78" s="72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243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244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245</v>
      </c>
      <c r="C81" s="9"/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86" t="s">
        <v>87</v>
      </c>
      <c r="B83" s="86"/>
      <c r="C83" s="10">
        <f>SUM(C79:C82)</f>
        <v>906883</v>
      </c>
    </row>
    <row r="84" spans="1:18" x14ac:dyDescent="0.2">
      <c r="A84" s="96" t="s">
        <v>296</v>
      </c>
      <c r="B84" s="96"/>
      <c r="C84" s="96"/>
    </row>
    <row r="85" spans="1:18" x14ac:dyDescent="0.2">
      <c r="A85" s="98"/>
      <c r="B85" s="98"/>
      <c r="C85" s="98"/>
    </row>
    <row r="93" spans="1:18" ht="12.75" customHeight="1" x14ac:dyDescent="0.2"/>
  </sheetData>
  <mergeCells count="15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topLeftCell="A19" zoomScale="115" zoomScaleNormal="100" zoomScaleSheetLayoutView="115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85" t="s">
        <v>231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112" t="s">
        <v>337</v>
      </c>
      <c r="C7" s="112"/>
    </row>
    <row r="8" spans="1:3" x14ac:dyDescent="0.2">
      <c r="A8" s="2" t="s">
        <v>53</v>
      </c>
      <c r="B8" s="84">
        <v>42755</v>
      </c>
      <c r="C8" s="81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248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246</v>
      </c>
      <c r="C15" s="10">
        <f>'RP - Access'!E4</f>
        <v>11353.09</v>
      </c>
    </row>
    <row r="16" spans="1:3" ht="51" x14ac:dyDescent="0.2">
      <c r="A16" s="6" t="s">
        <v>60</v>
      </c>
      <c r="B16" s="5" t="s">
        <v>250</v>
      </c>
      <c r="C16" s="10">
        <f>'RP - Access'!E5</f>
        <v>0</v>
      </c>
    </row>
    <row r="17" spans="1:3" x14ac:dyDescent="0.2">
      <c r="A17" s="86" t="s">
        <v>87</v>
      </c>
      <c r="B17" s="86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248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253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241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5" t="s">
        <v>73</v>
      </c>
      <c r="B38" s="25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86" t="s">
        <v>87</v>
      </c>
      <c r="B48" s="86"/>
      <c r="C48" s="10">
        <f>SUM(C22:C47)</f>
        <v>1003694.75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249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86" t="s">
        <v>87</v>
      </c>
      <c r="B58" s="86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249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86" t="s">
        <v>87</v>
      </c>
      <c r="B65" s="86"/>
      <c r="C65" s="10">
        <f>SUM(C63:C64)</f>
        <v>0</v>
      </c>
    </row>
    <row r="66" spans="1:3" x14ac:dyDescent="0.2">
      <c r="A66" s="113" t="s">
        <v>297</v>
      </c>
      <c r="B66" s="113"/>
      <c r="C66" s="113"/>
    </row>
    <row r="68" spans="1:3" x14ac:dyDescent="0.2">
      <c r="A68" s="111" t="s">
        <v>170</v>
      </c>
      <c r="B68" s="111"/>
      <c r="C68" s="111"/>
    </row>
    <row r="70" spans="1:3" x14ac:dyDescent="0.2">
      <c r="A70" s="109" t="s">
        <v>339</v>
      </c>
      <c r="B70" s="110"/>
      <c r="C70" s="64">
        <v>1804282.81</v>
      </c>
    </row>
    <row r="71" spans="1:3" x14ac:dyDescent="0.2">
      <c r="A71" s="80" t="s">
        <v>169</v>
      </c>
      <c r="B71" s="81"/>
      <c r="C71" s="63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B8" sqref="B8:C8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14" t="s">
        <v>206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11" t="s">
        <v>171</v>
      </c>
      <c r="C25" s="111"/>
    </row>
    <row r="27" spans="1:20" x14ac:dyDescent="0.2">
      <c r="B27" s="25" t="s">
        <v>215</v>
      </c>
      <c r="C27" s="67">
        <v>79797060.269999996</v>
      </c>
    </row>
    <row r="28" spans="1:20" x14ac:dyDescent="0.2">
      <c r="B28" s="25" t="s">
        <v>169</v>
      </c>
      <c r="C28" s="65">
        <f>SUM(L4:L21)</f>
        <v>79797060.269999996</v>
      </c>
    </row>
    <row r="29" spans="1:20" x14ac:dyDescent="0.2">
      <c r="B29" s="21" t="s">
        <v>239</v>
      </c>
      <c r="C29" s="68">
        <v>79797060.269999996</v>
      </c>
    </row>
    <row r="30" spans="1:20" x14ac:dyDescent="0.2">
      <c r="C30" s="22"/>
    </row>
    <row r="31" spans="1:20" x14ac:dyDescent="0.2">
      <c r="B31" s="111" t="s">
        <v>201</v>
      </c>
      <c r="C31" s="111"/>
    </row>
    <row r="33" spans="2:3" x14ac:dyDescent="0.2">
      <c r="B33" s="25" t="s">
        <v>224</v>
      </c>
      <c r="C33" s="67">
        <f>71660642.25+6855739.66</f>
        <v>78516381.909999996</v>
      </c>
    </row>
    <row r="34" spans="2:3" x14ac:dyDescent="0.2">
      <c r="B34" s="25" t="s">
        <v>168</v>
      </c>
      <c r="C34" s="65">
        <f>SUM(C33:C33)</f>
        <v>78516381.909999996</v>
      </c>
    </row>
    <row r="35" spans="2:3" x14ac:dyDescent="0.2">
      <c r="B35" s="25" t="s">
        <v>169</v>
      </c>
      <c r="C35" s="65">
        <f>SUM(O4:O21)</f>
        <v>78516381.909999996</v>
      </c>
    </row>
    <row r="38" spans="2:3" x14ac:dyDescent="0.2">
      <c r="B38" s="111" t="s">
        <v>202</v>
      </c>
      <c r="C38" s="111"/>
    </row>
    <row r="40" spans="2:3" x14ac:dyDescent="0.2">
      <c r="B40" s="25" t="s">
        <v>225</v>
      </c>
      <c r="C40" s="67">
        <v>71660642.25</v>
      </c>
    </row>
    <row r="41" spans="2:3" x14ac:dyDescent="0.2">
      <c r="B41" s="25" t="s">
        <v>168</v>
      </c>
      <c r="C41" s="65">
        <f>SUM(C40:C40)</f>
        <v>71660642.25</v>
      </c>
    </row>
    <row r="42" spans="2:3" x14ac:dyDescent="0.2">
      <c r="B42" s="25" t="s">
        <v>169</v>
      </c>
      <c r="C42" s="65">
        <f>SUM(Q4:Q21)</f>
        <v>71660642.25</v>
      </c>
    </row>
    <row r="45" spans="2:3" x14ac:dyDescent="0.2">
      <c r="B45" s="111" t="s">
        <v>203</v>
      </c>
      <c r="C45" s="111"/>
    </row>
    <row r="47" spans="2:3" x14ac:dyDescent="0.2">
      <c r="B47" s="25" t="s">
        <v>204</v>
      </c>
      <c r="C47" s="67">
        <v>12332281.039999999</v>
      </c>
    </row>
    <row r="48" spans="2:3" x14ac:dyDescent="0.2">
      <c r="B48" s="25" t="s">
        <v>205</v>
      </c>
      <c r="C48" s="67">
        <v>59291826.310000002</v>
      </c>
    </row>
    <row r="49" spans="2:3" x14ac:dyDescent="0.2">
      <c r="B49" s="25" t="s">
        <v>168</v>
      </c>
      <c r="C49" s="65">
        <f>SUM(C47:C48)</f>
        <v>71624107.349999994</v>
      </c>
    </row>
    <row r="50" spans="2:3" x14ac:dyDescent="0.2">
      <c r="B50" s="25" t="s">
        <v>169</v>
      </c>
      <c r="C50" s="65">
        <f>SUM(S4:S21)</f>
        <v>71624107.349999994</v>
      </c>
    </row>
    <row r="55" spans="2:3" x14ac:dyDescent="0.2">
      <c r="B55" s="66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" workbookViewId="0">
      <selection activeCell="B8" sqref="B8:C8"/>
    </sheetView>
  </sheetViews>
  <sheetFormatPr defaultRowHeight="12.75" x14ac:dyDescent="0.2"/>
  <cols>
    <col min="1" max="1" width="10.85546875" bestFit="1" customWidth="1"/>
    <col min="2" max="2" width="32.42578125" bestFit="1" customWidth="1"/>
    <col min="3" max="3" width="81.140625" bestFit="1" customWidth="1"/>
    <col min="4" max="4" width="11" customWidth="1"/>
    <col min="5" max="15" width="11" bestFit="1" customWidth="1"/>
    <col min="16" max="16" width="18.140625" bestFit="1" customWidth="1"/>
    <col min="17" max="17" width="8.855468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254</v>
      </c>
      <c r="B2" t="s">
        <v>255</v>
      </c>
      <c r="C2" t="s">
        <v>298</v>
      </c>
      <c r="D2">
        <v>8118647.4400000004</v>
      </c>
      <c r="E2">
        <v>5305236.01</v>
      </c>
      <c r="F2">
        <v>5394712.8700000001</v>
      </c>
      <c r="G2">
        <v>5357953.92</v>
      </c>
      <c r="H2">
        <v>5320435.03</v>
      </c>
      <c r="I2">
        <v>5750572.2699999996</v>
      </c>
      <c r="J2">
        <v>5544119.9299999997</v>
      </c>
      <c r="K2">
        <v>5508189.2300000004</v>
      </c>
      <c r="L2">
        <v>5519019.8700000001</v>
      </c>
      <c r="M2">
        <v>5553067.21</v>
      </c>
      <c r="N2">
        <v>8726428.5299999993</v>
      </c>
      <c r="O2">
        <v>5480080.7199999997</v>
      </c>
      <c r="P2" t="s">
        <v>350</v>
      </c>
      <c r="Q2" t="s">
        <v>16</v>
      </c>
    </row>
    <row r="3" spans="1:17" x14ac:dyDescent="0.2">
      <c r="A3" t="s">
        <v>256</v>
      </c>
      <c r="B3" t="s">
        <v>255</v>
      </c>
      <c r="C3" t="s">
        <v>322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940185.2</v>
      </c>
      <c r="N3">
        <v>1424568.86</v>
      </c>
      <c r="O3">
        <v>944034.65</v>
      </c>
      <c r="P3" t="s">
        <v>350</v>
      </c>
      <c r="Q3" t="s">
        <v>16</v>
      </c>
    </row>
    <row r="4" spans="1:17" x14ac:dyDescent="0.2">
      <c r="A4" t="s">
        <v>257</v>
      </c>
      <c r="B4" t="s">
        <v>255</v>
      </c>
      <c r="C4" t="s">
        <v>309</v>
      </c>
      <c r="D4">
        <v>1014334.12</v>
      </c>
      <c r="E4">
        <v>942943.59</v>
      </c>
      <c r="F4">
        <v>974286.45</v>
      </c>
      <c r="G4">
        <v>976990.4</v>
      </c>
      <c r="H4">
        <v>978451.95</v>
      </c>
      <c r="I4">
        <v>1024925.75</v>
      </c>
      <c r="J4">
        <v>1006910.93</v>
      </c>
      <c r="K4">
        <v>1001842.8</v>
      </c>
      <c r="L4">
        <v>1006440.4</v>
      </c>
      <c r="M4">
        <v>1014688.93</v>
      </c>
      <c r="N4">
        <v>2076157.36</v>
      </c>
      <c r="O4">
        <v>1032904.5</v>
      </c>
      <c r="P4" t="s">
        <v>350</v>
      </c>
      <c r="Q4" t="s">
        <v>16</v>
      </c>
    </row>
    <row r="5" spans="1:17" x14ac:dyDescent="0.2">
      <c r="A5" t="s">
        <v>258</v>
      </c>
      <c r="B5" t="s">
        <v>255</v>
      </c>
      <c r="C5" t="s">
        <v>299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350</v>
      </c>
      <c r="Q5" t="s">
        <v>16</v>
      </c>
    </row>
    <row r="6" spans="1:17" x14ac:dyDescent="0.2">
      <c r="A6" t="s">
        <v>260</v>
      </c>
      <c r="B6" t="s">
        <v>261</v>
      </c>
      <c r="C6" t="s">
        <v>300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14310.8</v>
      </c>
      <c r="N6">
        <v>14341.2</v>
      </c>
      <c r="O6">
        <v>18452.8</v>
      </c>
      <c r="P6" t="s">
        <v>350</v>
      </c>
      <c r="Q6" t="s">
        <v>259</v>
      </c>
    </row>
    <row r="7" spans="1:17" x14ac:dyDescent="0.2">
      <c r="A7" t="s">
        <v>262</v>
      </c>
      <c r="B7" t="s">
        <v>261</v>
      </c>
      <c r="C7" t="s">
        <v>316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312592.51</v>
      </c>
      <c r="N7">
        <v>293966.63</v>
      </c>
      <c r="O7">
        <v>190066.67</v>
      </c>
      <c r="P7" t="s">
        <v>350</v>
      </c>
      <c r="Q7" t="s">
        <v>259</v>
      </c>
    </row>
    <row r="8" spans="1:17" x14ac:dyDescent="0.2">
      <c r="A8" t="s">
        <v>263</v>
      </c>
      <c r="B8" t="s">
        <v>261</v>
      </c>
      <c r="C8" t="s">
        <v>323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54522</v>
      </c>
      <c r="N8">
        <v>55221</v>
      </c>
      <c r="O8">
        <v>57773</v>
      </c>
      <c r="P8" t="s">
        <v>350</v>
      </c>
      <c r="Q8" t="s">
        <v>259</v>
      </c>
    </row>
    <row r="9" spans="1:17" x14ac:dyDescent="0.2">
      <c r="A9" t="s">
        <v>264</v>
      </c>
      <c r="B9" t="s">
        <v>261</v>
      </c>
      <c r="C9" t="s">
        <v>334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147873.60000000001</v>
      </c>
      <c r="N9">
        <v>136621.31</v>
      </c>
      <c r="O9">
        <v>-584177.52</v>
      </c>
      <c r="P9" t="s">
        <v>350</v>
      </c>
      <c r="Q9" t="s">
        <v>259</v>
      </c>
    </row>
    <row r="10" spans="1:17" x14ac:dyDescent="0.2">
      <c r="A10" t="s">
        <v>265</v>
      </c>
      <c r="B10" t="s">
        <v>261</v>
      </c>
      <c r="C10" t="s">
        <v>310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76159.62</v>
      </c>
      <c r="N10">
        <v>41381.69</v>
      </c>
      <c r="O10">
        <v>7543.83</v>
      </c>
      <c r="P10" t="s">
        <v>350</v>
      </c>
      <c r="Q10" t="s">
        <v>259</v>
      </c>
    </row>
    <row r="11" spans="1:17" x14ac:dyDescent="0.2">
      <c r="A11" t="s">
        <v>266</v>
      </c>
      <c r="B11" t="s">
        <v>261</v>
      </c>
      <c r="C11" t="s">
        <v>315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61238.6</v>
      </c>
      <c r="N11">
        <v>74115.3</v>
      </c>
      <c r="O11">
        <v>-44983.99</v>
      </c>
      <c r="P11" t="s">
        <v>350</v>
      </c>
      <c r="Q11" t="s">
        <v>259</v>
      </c>
    </row>
    <row r="12" spans="1:17" x14ac:dyDescent="0.2">
      <c r="A12" t="s">
        <v>267</v>
      </c>
      <c r="B12" t="s">
        <v>261</v>
      </c>
      <c r="C12" t="s">
        <v>314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132426.44</v>
      </c>
      <c r="N12">
        <v>116145.36</v>
      </c>
      <c r="O12">
        <v>134015.59</v>
      </c>
      <c r="P12" t="s">
        <v>350</v>
      </c>
      <c r="Q12" t="s">
        <v>259</v>
      </c>
    </row>
    <row r="13" spans="1:17" x14ac:dyDescent="0.2">
      <c r="A13" t="s">
        <v>268</v>
      </c>
      <c r="B13" t="s">
        <v>261</v>
      </c>
      <c r="C13" t="s">
        <v>325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59268.23</v>
      </c>
      <c r="N13">
        <v>59268.23</v>
      </c>
      <c r="O13">
        <v>78712.78</v>
      </c>
      <c r="P13" t="s">
        <v>350</v>
      </c>
      <c r="Q13" t="s">
        <v>259</v>
      </c>
    </row>
    <row r="14" spans="1:17" x14ac:dyDescent="0.2">
      <c r="A14" t="s">
        <v>269</v>
      </c>
      <c r="B14" t="s">
        <v>261</v>
      </c>
      <c r="C14" t="s">
        <v>327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16140.83</v>
      </c>
      <c r="N14">
        <v>13908.88</v>
      </c>
      <c r="O14">
        <v>-12516.91</v>
      </c>
      <c r="P14" t="s">
        <v>350</v>
      </c>
      <c r="Q14" t="s">
        <v>259</v>
      </c>
    </row>
    <row r="15" spans="1:17" x14ac:dyDescent="0.2">
      <c r="A15" t="s">
        <v>270</v>
      </c>
      <c r="B15" t="s">
        <v>261</v>
      </c>
      <c r="C15" t="s">
        <v>328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84543.89</v>
      </c>
      <c r="N15">
        <v>82541.789999999994</v>
      </c>
      <c r="O15">
        <v>-14352.42</v>
      </c>
      <c r="P15" t="s">
        <v>350</v>
      </c>
      <c r="Q15" t="s">
        <v>259</v>
      </c>
    </row>
    <row r="16" spans="1:17" x14ac:dyDescent="0.2">
      <c r="A16" t="s">
        <v>271</v>
      </c>
      <c r="B16" t="s">
        <v>261</v>
      </c>
      <c r="C16" t="s">
        <v>319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9265.4</v>
      </c>
      <c r="N16">
        <v>4378.5200000000004</v>
      </c>
      <c r="O16">
        <v>-49644.95</v>
      </c>
      <c r="P16" t="s">
        <v>350</v>
      </c>
      <c r="Q16" t="s">
        <v>259</v>
      </c>
    </row>
    <row r="17" spans="1:17" x14ac:dyDescent="0.2">
      <c r="A17" t="s">
        <v>272</v>
      </c>
      <c r="B17" t="s">
        <v>261</v>
      </c>
      <c r="C17" t="s">
        <v>313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164927.76999999999</v>
      </c>
      <c r="N17">
        <v>25075.63</v>
      </c>
      <c r="O17">
        <v>-77835.92</v>
      </c>
      <c r="P17" t="s">
        <v>350</v>
      </c>
      <c r="Q17" t="s">
        <v>259</v>
      </c>
    </row>
    <row r="18" spans="1:17" x14ac:dyDescent="0.2">
      <c r="A18" t="s">
        <v>273</v>
      </c>
      <c r="B18" t="s">
        <v>261</v>
      </c>
      <c r="C18" t="s">
        <v>326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12196.15</v>
      </c>
      <c r="N18">
        <v>14420.05</v>
      </c>
      <c r="O18">
        <v>-16588.05</v>
      </c>
      <c r="P18" t="s">
        <v>350</v>
      </c>
      <c r="Q18" t="s">
        <v>259</v>
      </c>
    </row>
    <row r="19" spans="1:17" x14ac:dyDescent="0.2">
      <c r="A19" t="s">
        <v>274</v>
      </c>
      <c r="B19" t="s">
        <v>261</v>
      </c>
      <c r="C19" t="s">
        <v>317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211742.91</v>
      </c>
      <c r="N19">
        <v>211679.11</v>
      </c>
      <c r="O19">
        <v>255961.45</v>
      </c>
      <c r="P19" t="s">
        <v>350</v>
      </c>
      <c r="Q19" t="s">
        <v>259</v>
      </c>
    </row>
    <row r="20" spans="1:17" x14ac:dyDescent="0.2">
      <c r="A20" t="s">
        <v>275</v>
      </c>
      <c r="B20" t="s">
        <v>261</v>
      </c>
      <c r="C20" t="s">
        <v>318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262647.24</v>
      </c>
      <c r="N20">
        <v>513858.68</v>
      </c>
      <c r="O20">
        <v>384308.25</v>
      </c>
      <c r="P20" t="s">
        <v>350</v>
      </c>
      <c r="Q20" t="s">
        <v>259</v>
      </c>
    </row>
    <row r="21" spans="1:17" x14ac:dyDescent="0.2">
      <c r="A21" t="s">
        <v>276</v>
      </c>
      <c r="B21" t="s">
        <v>261</v>
      </c>
      <c r="C21" t="s">
        <v>331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2579.6</v>
      </c>
      <c r="N21">
        <v>1420.72</v>
      </c>
      <c r="O21">
        <v>216</v>
      </c>
      <c r="P21" t="s">
        <v>350</v>
      </c>
      <c r="Q21" t="s">
        <v>259</v>
      </c>
    </row>
    <row r="22" spans="1:17" x14ac:dyDescent="0.2">
      <c r="A22" t="s">
        <v>277</v>
      </c>
      <c r="B22" t="s">
        <v>261</v>
      </c>
      <c r="C22" t="s">
        <v>320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48492.22</v>
      </c>
      <c r="N22">
        <v>67186.16</v>
      </c>
      <c r="O22">
        <v>17581.650000000001</v>
      </c>
      <c r="P22" t="s">
        <v>350</v>
      </c>
      <c r="Q22" t="s">
        <v>259</v>
      </c>
    </row>
    <row r="23" spans="1:17" x14ac:dyDescent="0.2">
      <c r="A23" t="s">
        <v>278</v>
      </c>
      <c r="B23" t="s">
        <v>261</v>
      </c>
      <c r="C23" t="s">
        <v>324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16800</v>
      </c>
      <c r="O23">
        <v>-66159.320000000007</v>
      </c>
      <c r="P23" t="s">
        <v>350</v>
      </c>
      <c r="Q23" t="s">
        <v>259</v>
      </c>
    </row>
    <row r="24" spans="1:17" x14ac:dyDescent="0.2">
      <c r="A24" t="s">
        <v>279</v>
      </c>
      <c r="B24" t="s">
        <v>261</v>
      </c>
      <c r="C24" t="s">
        <v>330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-80330</v>
      </c>
      <c r="P24" t="s">
        <v>350</v>
      </c>
      <c r="Q24" t="s">
        <v>259</v>
      </c>
    </row>
    <row r="25" spans="1:17" x14ac:dyDescent="0.2">
      <c r="A25" t="s">
        <v>280</v>
      </c>
      <c r="B25" t="s">
        <v>261</v>
      </c>
      <c r="C25" t="s">
        <v>301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2880</v>
      </c>
      <c r="N25">
        <v>0</v>
      </c>
      <c r="O25">
        <v>-55543.5</v>
      </c>
      <c r="P25" t="s">
        <v>350</v>
      </c>
      <c r="Q25" t="s">
        <v>259</v>
      </c>
    </row>
    <row r="26" spans="1:17" x14ac:dyDescent="0.2">
      <c r="A26" t="s">
        <v>281</v>
      </c>
      <c r="B26" t="s">
        <v>261</v>
      </c>
      <c r="C26" t="s">
        <v>302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350</v>
      </c>
      <c r="Q26" t="s">
        <v>259</v>
      </c>
    </row>
    <row r="27" spans="1:17" x14ac:dyDescent="0.2">
      <c r="A27" t="s">
        <v>282</v>
      </c>
      <c r="B27" t="s">
        <v>261</v>
      </c>
      <c r="C27" t="s">
        <v>321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350</v>
      </c>
      <c r="Q27" t="s">
        <v>259</v>
      </c>
    </row>
    <row r="28" spans="1:17" x14ac:dyDescent="0.2">
      <c r="A28" t="s">
        <v>283</v>
      </c>
      <c r="B28" t="s">
        <v>261</v>
      </c>
      <c r="C28" t="s">
        <v>329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14636.44</v>
      </c>
      <c r="N28">
        <v>445.5</v>
      </c>
      <c r="O28">
        <v>35414.559999999998</v>
      </c>
      <c r="P28" t="s">
        <v>350</v>
      </c>
      <c r="Q28" t="s">
        <v>259</v>
      </c>
    </row>
    <row r="29" spans="1:17" x14ac:dyDescent="0.2">
      <c r="A29" t="s">
        <v>284</v>
      </c>
      <c r="B29" t="s">
        <v>261</v>
      </c>
      <c r="C29" t="s">
        <v>311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10295.9</v>
      </c>
      <c r="N29">
        <v>25663.7</v>
      </c>
      <c r="O29">
        <v>-81628.490000000005</v>
      </c>
      <c r="P29" t="s">
        <v>350</v>
      </c>
      <c r="Q29" t="s">
        <v>259</v>
      </c>
    </row>
    <row r="30" spans="1:17" x14ac:dyDescent="0.2">
      <c r="A30" t="s">
        <v>285</v>
      </c>
      <c r="B30" t="s">
        <v>261</v>
      </c>
      <c r="C30" t="s">
        <v>335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350</v>
      </c>
      <c r="Q30" t="s">
        <v>259</v>
      </c>
    </row>
    <row r="31" spans="1:17" x14ac:dyDescent="0.2">
      <c r="A31" t="s">
        <v>286</v>
      </c>
      <c r="B31" t="s">
        <v>261</v>
      </c>
      <c r="C31" t="s">
        <v>312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157953.85</v>
      </c>
      <c r="N31">
        <v>165968.17000000001</v>
      </c>
      <c r="O31">
        <v>1794212.72</v>
      </c>
      <c r="P31" t="s">
        <v>350</v>
      </c>
      <c r="Q31" t="s">
        <v>259</v>
      </c>
    </row>
    <row r="32" spans="1:17" x14ac:dyDescent="0.2">
      <c r="A32" t="s">
        <v>287</v>
      </c>
      <c r="B32" t="s">
        <v>288</v>
      </c>
      <c r="C32" t="s">
        <v>303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-897349.44</v>
      </c>
      <c r="P32" t="s">
        <v>350</v>
      </c>
      <c r="Q32" t="s">
        <v>40</v>
      </c>
    </row>
    <row r="33" spans="1:17" x14ac:dyDescent="0.2">
      <c r="A33" t="s">
        <v>289</v>
      </c>
      <c r="B33" t="s">
        <v>288</v>
      </c>
      <c r="C33" t="s">
        <v>304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-261900</v>
      </c>
      <c r="P33" t="s">
        <v>350</v>
      </c>
      <c r="Q33" t="s">
        <v>40</v>
      </c>
    </row>
    <row r="34" spans="1:17" x14ac:dyDescent="0.2">
      <c r="A34" t="s">
        <v>290</v>
      </c>
      <c r="B34" t="s">
        <v>288</v>
      </c>
      <c r="C34" t="s">
        <v>305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52399.199999999997</v>
      </c>
      <c r="P34" t="s">
        <v>350</v>
      </c>
      <c r="Q34" t="s">
        <v>40</v>
      </c>
    </row>
    <row r="35" spans="1:17" x14ac:dyDescent="0.2">
      <c r="A35" t="s">
        <v>291</v>
      </c>
      <c r="B35" t="s">
        <v>288</v>
      </c>
      <c r="C35" t="s">
        <v>306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350</v>
      </c>
      <c r="Q35" t="s">
        <v>40</v>
      </c>
    </row>
    <row r="36" spans="1:17" x14ac:dyDescent="0.2">
      <c r="A36" t="s">
        <v>292</v>
      </c>
      <c r="B36" t="s">
        <v>288</v>
      </c>
      <c r="C36" t="s">
        <v>332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37800</v>
      </c>
      <c r="N36">
        <v>35864.47</v>
      </c>
      <c r="O36">
        <v>-673713.81</v>
      </c>
      <c r="P36" t="s">
        <v>350</v>
      </c>
      <c r="Q36" t="s">
        <v>40</v>
      </c>
    </row>
    <row r="37" spans="1:17" x14ac:dyDescent="0.2">
      <c r="A37" t="s">
        <v>293</v>
      </c>
      <c r="B37" t="s">
        <v>294</v>
      </c>
      <c r="C37" t="s">
        <v>307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350</v>
      </c>
      <c r="Q37" t="s">
        <v>45</v>
      </c>
    </row>
    <row r="38" spans="1:17" x14ac:dyDescent="0.2">
      <c r="A38" t="s">
        <v>295</v>
      </c>
      <c r="B38" t="s">
        <v>294</v>
      </c>
      <c r="C38" t="s">
        <v>308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350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B8" sqref="B8:C8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4" width="11" bestFit="1" customWidth="1"/>
    <col min="15" max="15" width="12" bestFit="1" customWidth="1"/>
    <col min="16" max="16" width="11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7489584.4400000004</v>
      </c>
      <c r="O2">
        <v>12292732.73</v>
      </c>
      <c r="P2">
        <v>8002812.7300000004</v>
      </c>
      <c r="Q2">
        <v>97149716.569999993</v>
      </c>
      <c r="R2" t="s">
        <v>349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1949984.43</v>
      </c>
      <c r="O3">
        <v>1627579.33</v>
      </c>
      <c r="P3">
        <v>3185749.67</v>
      </c>
      <c r="Q3">
        <v>29612219.379999999</v>
      </c>
      <c r="R3" t="s">
        <v>349</v>
      </c>
    </row>
    <row r="4" spans="1:18" x14ac:dyDescent="0.2">
      <c r="A4" t="s">
        <v>166</v>
      </c>
      <c r="B4" t="s">
        <v>340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128200</v>
      </c>
      <c r="O4">
        <v>0</v>
      </c>
      <c r="P4">
        <v>1031298.2</v>
      </c>
      <c r="Q4">
        <v>1198498.2</v>
      </c>
      <c r="R4" t="s">
        <v>349</v>
      </c>
    </row>
    <row r="5" spans="1:18" x14ac:dyDescent="0.2">
      <c r="A5" t="s">
        <v>167</v>
      </c>
      <c r="D5" t="s">
        <v>333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349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69">
        <f t="shared" si="0"/>
        <v>10217400.369999999</v>
      </c>
      <c r="M7">
        <f t="shared" si="0"/>
        <v>9672431.8300000001</v>
      </c>
      <c r="N7">
        <f t="shared" si="0"/>
        <v>9567768.870000001</v>
      </c>
      <c r="O7">
        <f t="shared" si="0"/>
        <v>13920312.060000001</v>
      </c>
      <c r="P7">
        <f t="shared" si="0"/>
        <v>12219860.6</v>
      </c>
      <c r="Q7">
        <f>SUM(E7:P7)</f>
        <v>127960434.15000001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B8" sqref="B8:C8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234</v>
      </c>
      <c r="F1" t="s">
        <v>163</v>
      </c>
    </row>
    <row r="2" spans="1:6" x14ac:dyDescent="0.2">
      <c r="A2" t="s">
        <v>16</v>
      </c>
      <c r="B2" t="s">
        <v>254</v>
      </c>
      <c r="C2" t="s">
        <v>255</v>
      </c>
      <c r="D2" t="s">
        <v>298</v>
      </c>
      <c r="E2" s="24">
        <v>491044.87</v>
      </c>
      <c r="F2" t="s">
        <v>338</v>
      </c>
    </row>
    <row r="3" spans="1:6" x14ac:dyDescent="0.2">
      <c r="A3" t="s">
        <v>16</v>
      </c>
      <c r="B3" t="s">
        <v>256</v>
      </c>
      <c r="C3" t="s">
        <v>255</v>
      </c>
      <c r="D3" t="s">
        <v>322</v>
      </c>
      <c r="E3" s="24">
        <v>58480.62</v>
      </c>
      <c r="F3" t="s">
        <v>338</v>
      </c>
    </row>
    <row r="4" spans="1:6" x14ac:dyDescent="0.2">
      <c r="A4" t="s">
        <v>16</v>
      </c>
      <c r="B4" t="s">
        <v>257</v>
      </c>
      <c r="C4" t="s">
        <v>255</v>
      </c>
      <c r="D4" t="s">
        <v>309</v>
      </c>
      <c r="E4" s="24">
        <v>11353.09</v>
      </c>
      <c r="F4" t="s">
        <v>338</v>
      </c>
    </row>
    <row r="5" spans="1:6" x14ac:dyDescent="0.2">
      <c r="A5" t="s">
        <v>16</v>
      </c>
      <c r="B5" t="s">
        <v>258</v>
      </c>
      <c r="C5" t="s">
        <v>255</v>
      </c>
      <c r="D5" t="s">
        <v>299</v>
      </c>
      <c r="E5" s="24">
        <v>0</v>
      </c>
      <c r="F5" t="s">
        <v>338</v>
      </c>
    </row>
    <row r="6" spans="1:6" x14ac:dyDescent="0.2">
      <c r="A6" t="s">
        <v>259</v>
      </c>
      <c r="B6" t="s">
        <v>260</v>
      </c>
      <c r="C6" t="s">
        <v>261</v>
      </c>
      <c r="D6" t="s">
        <v>300</v>
      </c>
      <c r="E6" s="24">
        <v>0</v>
      </c>
      <c r="F6" t="s">
        <v>338</v>
      </c>
    </row>
    <row r="7" spans="1:6" x14ac:dyDescent="0.2">
      <c r="A7" t="s">
        <v>259</v>
      </c>
      <c r="B7" t="s">
        <v>262</v>
      </c>
      <c r="C7" t="s">
        <v>261</v>
      </c>
      <c r="D7" t="s">
        <v>316</v>
      </c>
      <c r="E7" s="24">
        <v>0</v>
      </c>
      <c r="F7" t="s">
        <v>338</v>
      </c>
    </row>
    <row r="8" spans="1:6" x14ac:dyDescent="0.2">
      <c r="A8" t="s">
        <v>259</v>
      </c>
      <c r="B8" t="s">
        <v>263</v>
      </c>
      <c r="C8" t="s">
        <v>261</v>
      </c>
      <c r="D8" t="s">
        <v>323</v>
      </c>
      <c r="E8" s="24">
        <v>1398</v>
      </c>
      <c r="F8" t="s">
        <v>338</v>
      </c>
    </row>
    <row r="9" spans="1:6" x14ac:dyDescent="0.2">
      <c r="A9" t="s">
        <v>259</v>
      </c>
      <c r="B9" t="s">
        <v>264</v>
      </c>
      <c r="C9" t="s">
        <v>261</v>
      </c>
      <c r="D9" t="s">
        <v>334</v>
      </c>
      <c r="E9" s="24">
        <v>130000.5</v>
      </c>
      <c r="F9" t="s">
        <v>338</v>
      </c>
    </row>
    <row r="10" spans="1:6" x14ac:dyDescent="0.2">
      <c r="A10" t="s">
        <v>259</v>
      </c>
      <c r="B10" t="s">
        <v>265</v>
      </c>
      <c r="C10" t="s">
        <v>261</v>
      </c>
      <c r="D10" t="s">
        <v>310</v>
      </c>
      <c r="E10" s="24">
        <v>0</v>
      </c>
      <c r="F10" t="s">
        <v>338</v>
      </c>
    </row>
    <row r="11" spans="1:6" x14ac:dyDescent="0.2">
      <c r="A11" t="s">
        <v>259</v>
      </c>
      <c r="B11" t="s">
        <v>266</v>
      </c>
      <c r="C11" t="s">
        <v>261</v>
      </c>
      <c r="D11" t="s">
        <v>315</v>
      </c>
      <c r="E11" s="24">
        <v>0</v>
      </c>
      <c r="F11" t="s">
        <v>338</v>
      </c>
    </row>
    <row r="12" spans="1:6" x14ac:dyDescent="0.2">
      <c r="A12" t="s">
        <v>259</v>
      </c>
      <c r="B12" t="s">
        <v>267</v>
      </c>
      <c r="C12" t="s">
        <v>261</v>
      </c>
      <c r="D12" t="s">
        <v>314</v>
      </c>
      <c r="E12" s="24">
        <v>62140</v>
      </c>
      <c r="F12" t="s">
        <v>338</v>
      </c>
    </row>
    <row r="13" spans="1:6" x14ac:dyDescent="0.2">
      <c r="A13" t="s">
        <v>259</v>
      </c>
      <c r="B13" t="s">
        <v>268</v>
      </c>
      <c r="C13" t="s">
        <v>261</v>
      </c>
      <c r="D13" t="s">
        <v>325</v>
      </c>
      <c r="E13" s="24">
        <v>49036.639999999999</v>
      </c>
      <c r="F13" t="s">
        <v>338</v>
      </c>
    </row>
    <row r="14" spans="1:6" x14ac:dyDescent="0.2">
      <c r="A14" t="s">
        <v>259</v>
      </c>
      <c r="B14" t="s">
        <v>269</v>
      </c>
      <c r="C14" t="s">
        <v>261</v>
      </c>
      <c r="D14" t="s">
        <v>327</v>
      </c>
      <c r="E14" s="24">
        <v>19302.189999999999</v>
      </c>
      <c r="F14" t="s">
        <v>338</v>
      </c>
    </row>
    <row r="15" spans="1:6" x14ac:dyDescent="0.2">
      <c r="A15" t="s">
        <v>259</v>
      </c>
      <c r="B15" t="s">
        <v>270</v>
      </c>
      <c r="C15" t="s">
        <v>261</v>
      </c>
      <c r="D15" t="s">
        <v>328</v>
      </c>
      <c r="E15" s="24">
        <v>47700</v>
      </c>
      <c r="F15" t="s">
        <v>338</v>
      </c>
    </row>
    <row r="16" spans="1:6" x14ac:dyDescent="0.2">
      <c r="A16" t="s">
        <v>259</v>
      </c>
      <c r="B16" t="s">
        <v>271</v>
      </c>
      <c r="C16" t="s">
        <v>261</v>
      </c>
      <c r="D16" t="s">
        <v>319</v>
      </c>
      <c r="E16" s="24">
        <v>13019.34</v>
      </c>
      <c r="F16" t="s">
        <v>338</v>
      </c>
    </row>
    <row r="17" spans="1:6" x14ac:dyDescent="0.2">
      <c r="A17" t="s">
        <v>259</v>
      </c>
      <c r="B17" t="s">
        <v>272</v>
      </c>
      <c r="C17" t="s">
        <v>261</v>
      </c>
      <c r="D17" t="s">
        <v>313</v>
      </c>
      <c r="E17" s="24">
        <v>130573.78</v>
      </c>
      <c r="F17" t="s">
        <v>338</v>
      </c>
    </row>
    <row r="18" spans="1:6" x14ac:dyDescent="0.2">
      <c r="A18" t="s">
        <v>259</v>
      </c>
      <c r="B18" t="s">
        <v>273</v>
      </c>
      <c r="C18" t="s">
        <v>261</v>
      </c>
      <c r="D18" t="s">
        <v>326</v>
      </c>
      <c r="E18" s="24">
        <v>27559.7</v>
      </c>
      <c r="F18" t="s">
        <v>338</v>
      </c>
    </row>
    <row r="19" spans="1:6" x14ac:dyDescent="0.2">
      <c r="A19" t="s">
        <v>259</v>
      </c>
      <c r="B19" t="s">
        <v>274</v>
      </c>
      <c r="C19" t="s">
        <v>261</v>
      </c>
      <c r="D19" t="s">
        <v>317</v>
      </c>
      <c r="E19" s="24">
        <v>103615.22</v>
      </c>
      <c r="F19" t="s">
        <v>338</v>
      </c>
    </row>
    <row r="20" spans="1:6" x14ac:dyDescent="0.2">
      <c r="A20" t="s">
        <v>259</v>
      </c>
      <c r="B20" t="s">
        <v>275</v>
      </c>
      <c r="C20" t="s">
        <v>261</v>
      </c>
      <c r="D20" t="s">
        <v>318</v>
      </c>
      <c r="E20" s="24">
        <v>142049.32999999999</v>
      </c>
      <c r="F20" t="s">
        <v>338</v>
      </c>
    </row>
    <row r="21" spans="1:6" x14ac:dyDescent="0.2">
      <c r="A21" t="s">
        <v>259</v>
      </c>
      <c r="B21" t="s">
        <v>276</v>
      </c>
      <c r="C21" t="s">
        <v>261</v>
      </c>
      <c r="D21" t="s">
        <v>331</v>
      </c>
      <c r="E21" s="24">
        <v>4841.1899999999996</v>
      </c>
      <c r="F21" t="s">
        <v>338</v>
      </c>
    </row>
    <row r="22" spans="1:6" x14ac:dyDescent="0.2">
      <c r="A22" t="s">
        <v>259</v>
      </c>
      <c r="B22" t="s">
        <v>277</v>
      </c>
      <c r="C22" t="s">
        <v>261</v>
      </c>
      <c r="D22" t="s">
        <v>320</v>
      </c>
      <c r="E22" s="24">
        <v>17777.18</v>
      </c>
      <c r="F22" t="s">
        <v>338</v>
      </c>
    </row>
    <row r="23" spans="1:6" x14ac:dyDescent="0.2">
      <c r="A23" t="s">
        <v>259</v>
      </c>
      <c r="B23" t="s">
        <v>278</v>
      </c>
      <c r="C23" t="s">
        <v>261</v>
      </c>
      <c r="D23" t="s">
        <v>324</v>
      </c>
      <c r="E23" s="24">
        <v>6266</v>
      </c>
      <c r="F23" t="s">
        <v>338</v>
      </c>
    </row>
    <row r="24" spans="1:6" x14ac:dyDescent="0.2">
      <c r="A24" t="s">
        <v>259</v>
      </c>
      <c r="B24" t="s">
        <v>279</v>
      </c>
      <c r="C24" t="s">
        <v>261</v>
      </c>
      <c r="D24" t="s">
        <v>330</v>
      </c>
      <c r="E24" s="24">
        <v>84154.68</v>
      </c>
      <c r="F24" t="s">
        <v>338</v>
      </c>
    </row>
    <row r="25" spans="1:6" x14ac:dyDescent="0.2">
      <c r="A25" t="s">
        <v>259</v>
      </c>
      <c r="B25" t="s">
        <v>280</v>
      </c>
      <c r="C25" t="s">
        <v>261</v>
      </c>
      <c r="D25" t="s">
        <v>301</v>
      </c>
      <c r="E25" s="24">
        <v>0</v>
      </c>
      <c r="F25" t="s">
        <v>338</v>
      </c>
    </row>
    <row r="26" spans="1:6" x14ac:dyDescent="0.2">
      <c r="A26" t="s">
        <v>259</v>
      </c>
      <c r="B26" t="s">
        <v>281</v>
      </c>
      <c r="C26" t="s">
        <v>261</v>
      </c>
      <c r="D26" t="s">
        <v>302</v>
      </c>
      <c r="E26" s="24">
        <v>0</v>
      </c>
      <c r="F26" t="s">
        <v>338</v>
      </c>
    </row>
    <row r="27" spans="1:6" x14ac:dyDescent="0.2">
      <c r="A27" t="s">
        <v>259</v>
      </c>
      <c r="B27" t="s">
        <v>282</v>
      </c>
      <c r="C27" t="s">
        <v>261</v>
      </c>
      <c r="D27" t="s">
        <v>321</v>
      </c>
      <c r="E27" s="24">
        <v>0</v>
      </c>
      <c r="F27" t="s">
        <v>338</v>
      </c>
    </row>
    <row r="28" spans="1:6" x14ac:dyDescent="0.2">
      <c r="A28" t="s">
        <v>259</v>
      </c>
      <c r="B28" t="s">
        <v>283</v>
      </c>
      <c r="C28" t="s">
        <v>261</v>
      </c>
      <c r="D28" t="s">
        <v>329</v>
      </c>
      <c r="E28" s="24">
        <v>3185.23</v>
      </c>
      <c r="F28" t="s">
        <v>338</v>
      </c>
    </row>
    <row r="29" spans="1:6" x14ac:dyDescent="0.2">
      <c r="A29" t="s">
        <v>259</v>
      </c>
      <c r="B29" t="s">
        <v>284</v>
      </c>
      <c r="C29" t="s">
        <v>261</v>
      </c>
      <c r="D29" t="s">
        <v>311</v>
      </c>
      <c r="E29" s="24">
        <v>14129.51</v>
      </c>
      <c r="F29" t="s">
        <v>338</v>
      </c>
    </row>
    <row r="30" spans="1:6" x14ac:dyDescent="0.2">
      <c r="A30" t="s">
        <v>259</v>
      </c>
      <c r="B30" t="s">
        <v>285</v>
      </c>
      <c r="C30" t="s">
        <v>261</v>
      </c>
      <c r="D30" t="s">
        <v>335</v>
      </c>
      <c r="E30" s="24">
        <v>0</v>
      </c>
      <c r="F30" t="s">
        <v>338</v>
      </c>
    </row>
    <row r="31" spans="1:6" x14ac:dyDescent="0.2">
      <c r="A31" t="s">
        <v>259</v>
      </c>
      <c r="B31" t="s">
        <v>286</v>
      </c>
      <c r="C31" t="s">
        <v>261</v>
      </c>
      <c r="D31" t="s">
        <v>312</v>
      </c>
      <c r="E31" s="24">
        <v>146946.26</v>
      </c>
      <c r="F31" t="s">
        <v>338</v>
      </c>
    </row>
    <row r="32" spans="1:6" x14ac:dyDescent="0.2">
      <c r="A32" t="s">
        <v>40</v>
      </c>
      <c r="B32" t="s">
        <v>287</v>
      </c>
      <c r="C32" t="s">
        <v>288</v>
      </c>
      <c r="D32" t="s">
        <v>303</v>
      </c>
      <c r="E32" s="24">
        <v>43368.28</v>
      </c>
      <c r="F32" t="s">
        <v>338</v>
      </c>
    </row>
    <row r="33" spans="1:6" x14ac:dyDescent="0.2">
      <c r="A33" t="s">
        <v>40</v>
      </c>
      <c r="B33" t="s">
        <v>289</v>
      </c>
      <c r="C33" t="s">
        <v>288</v>
      </c>
      <c r="D33" t="s">
        <v>304</v>
      </c>
      <c r="E33" s="24">
        <v>0</v>
      </c>
      <c r="F33" t="s">
        <v>338</v>
      </c>
    </row>
    <row r="34" spans="1:6" x14ac:dyDescent="0.2">
      <c r="A34" t="s">
        <v>40</v>
      </c>
      <c r="B34" t="s">
        <v>290</v>
      </c>
      <c r="C34" t="s">
        <v>288</v>
      </c>
      <c r="D34" t="s">
        <v>305</v>
      </c>
      <c r="E34" s="24">
        <v>7797.9</v>
      </c>
      <c r="F34" t="s">
        <v>338</v>
      </c>
    </row>
    <row r="35" spans="1:6" x14ac:dyDescent="0.2">
      <c r="A35" t="s">
        <v>40</v>
      </c>
      <c r="B35" t="s">
        <v>291</v>
      </c>
      <c r="C35" t="s">
        <v>288</v>
      </c>
      <c r="D35" t="s">
        <v>306</v>
      </c>
      <c r="E35" s="24">
        <v>0</v>
      </c>
      <c r="F35" t="s">
        <v>338</v>
      </c>
    </row>
    <row r="36" spans="1:6" x14ac:dyDescent="0.2">
      <c r="A36" t="s">
        <v>40</v>
      </c>
      <c r="B36" t="s">
        <v>292</v>
      </c>
      <c r="C36" t="s">
        <v>288</v>
      </c>
      <c r="D36" t="s">
        <v>332</v>
      </c>
      <c r="E36" s="24">
        <v>188543.3</v>
      </c>
      <c r="F36" t="s">
        <v>338</v>
      </c>
    </row>
    <row r="37" spans="1:6" x14ac:dyDescent="0.2">
      <c r="A37" t="s">
        <v>45</v>
      </c>
      <c r="B37" t="s">
        <v>293</v>
      </c>
      <c r="C37" t="s">
        <v>294</v>
      </c>
      <c r="D37" t="s">
        <v>307</v>
      </c>
      <c r="E37" s="24">
        <v>0</v>
      </c>
      <c r="F37" t="s">
        <v>338</v>
      </c>
    </row>
    <row r="38" spans="1:6" x14ac:dyDescent="0.2">
      <c r="A38" t="s">
        <v>45</v>
      </c>
      <c r="B38" t="s">
        <v>295</v>
      </c>
      <c r="C38" t="s">
        <v>294</v>
      </c>
      <c r="D38" t="s">
        <v>308</v>
      </c>
      <c r="E38" s="24">
        <v>0</v>
      </c>
      <c r="F38" t="s">
        <v>338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B8" sqref="B8:C8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216</v>
      </c>
      <c r="P1" s="1" t="s">
        <v>217</v>
      </c>
      <c r="Q1" s="1" t="s">
        <v>218</v>
      </c>
      <c r="R1" s="1" t="s">
        <v>108</v>
      </c>
      <c r="S1" s="1" t="s">
        <v>109</v>
      </c>
      <c r="T1" s="1" t="s">
        <v>219</v>
      </c>
      <c r="U1" s="1" t="s">
        <v>220</v>
      </c>
      <c r="V1" s="1" t="s">
        <v>221</v>
      </c>
      <c r="W1" s="1" t="s">
        <v>110</v>
      </c>
      <c r="X1" s="1" t="s">
        <v>111</v>
      </c>
      <c r="Y1" s="1" t="s">
        <v>222</v>
      </c>
      <c r="Z1" s="1" t="s">
        <v>223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209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208</v>
      </c>
    </row>
    <row r="3" spans="1:31" x14ac:dyDescent="0.2">
      <c r="A3" t="s">
        <v>114</v>
      </c>
      <c r="B3" t="s">
        <v>210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208</v>
      </c>
    </row>
    <row r="4" spans="1:31" x14ac:dyDescent="0.2">
      <c r="A4" t="s">
        <v>114</v>
      </c>
      <c r="B4" t="s">
        <v>210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208</v>
      </c>
    </row>
    <row r="5" spans="1:31" x14ac:dyDescent="0.2">
      <c r="A5" t="s">
        <v>114</v>
      </c>
      <c r="B5" t="s">
        <v>210</v>
      </c>
      <c r="C5" t="s">
        <v>115</v>
      </c>
      <c r="D5" t="s">
        <v>116</v>
      </c>
      <c r="E5" t="s">
        <v>40</v>
      </c>
      <c r="F5" t="s">
        <v>211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208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208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208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208</v>
      </c>
    </row>
    <row r="9" spans="1:31" x14ac:dyDescent="0.2">
      <c r="A9" t="s">
        <v>212</v>
      </c>
      <c r="B9" t="s">
        <v>213</v>
      </c>
      <c r="C9" t="s">
        <v>214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208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208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208</v>
      </c>
    </row>
    <row r="12" spans="1:31" x14ac:dyDescent="0.2">
      <c r="A12" t="s">
        <v>236</v>
      </c>
      <c r="B12" t="s">
        <v>237</v>
      </c>
      <c r="C12" t="s">
        <v>135</v>
      </c>
      <c r="D12" t="s">
        <v>116</v>
      </c>
      <c r="E12" t="s">
        <v>238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208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208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208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208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208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208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208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235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208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:C8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showGridLines="0" view="pageBreakPreview" topLeftCell="A70" zoomScale="130" zoomScaleNormal="95" zoomScaleSheetLayoutView="130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69" customWidth="1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93" t="s">
        <v>351</v>
      </c>
      <c r="C7" s="94"/>
    </row>
    <row r="8" spans="1:3" x14ac:dyDescent="0.2">
      <c r="A8" s="2" t="s">
        <v>53</v>
      </c>
      <c r="B8" s="95">
        <v>43119</v>
      </c>
      <c r="C8" s="87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249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246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250</v>
      </c>
      <c r="C16" s="10">
        <f>'Despesa - Access'!E5</f>
        <v>0</v>
      </c>
    </row>
    <row r="17" spans="1:3" x14ac:dyDescent="0.2">
      <c r="A17" s="86" t="s">
        <v>87</v>
      </c>
      <c r="B17" s="86"/>
      <c r="C17" s="10">
        <f>SUM(C13:C16)</f>
        <v>7067620.3399999999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248</v>
      </c>
    </row>
    <row r="22" spans="1:3" x14ac:dyDescent="0.2">
      <c r="A22" s="2" t="s">
        <v>57</v>
      </c>
      <c r="B22" s="2" t="s">
        <v>19</v>
      </c>
      <c r="C22" s="9">
        <f>'Despesa - Access'!E6</f>
        <v>0</v>
      </c>
    </row>
    <row r="23" spans="1:3" x14ac:dyDescent="0.2">
      <c r="A23" s="2" t="s">
        <v>58</v>
      </c>
      <c r="B23" s="2" t="s">
        <v>20</v>
      </c>
      <c r="C23" s="9">
        <f>'Despesa - Access'!E7</f>
        <v>297948.26</v>
      </c>
    </row>
    <row r="24" spans="1:3" x14ac:dyDescent="0.2">
      <c r="A24" s="2" t="s">
        <v>59</v>
      </c>
      <c r="B24" s="2" t="s">
        <v>21</v>
      </c>
      <c r="C24" s="9">
        <f>'Despesa - Access'!E8</f>
        <v>48231</v>
      </c>
    </row>
    <row r="25" spans="1:3" x14ac:dyDescent="0.2">
      <c r="A25" s="2" t="s">
        <v>60</v>
      </c>
      <c r="B25" s="2" t="s">
        <v>22</v>
      </c>
      <c r="C25" s="9">
        <f>'Despesa - Access'!E9</f>
        <v>159010.84</v>
      </c>
    </row>
    <row r="26" spans="1:3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3" x14ac:dyDescent="0.2">
      <c r="A27" s="2" t="s">
        <v>62</v>
      </c>
      <c r="B27" s="2" t="s">
        <v>84</v>
      </c>
      <c r="C27" s="9">
        <f>'Despesa - Access'!E11</f>
        <v>61296.71</v>
      </c>
    </row>
    <row r="28" spans="1:3" x14ac:dyDescent="0.2">
      <c r="A28" s="2" t="s">
        <v>63</v>
      </c>
      <c r="B28" s="2" t="s">
        <v>24</v>
      </c>
      <c r="C28" s="9">
        <f>'Despesa - Access'!E12</f>
        <v>413062.34</v>
      </c>
    </row>
    <row r="29" spans="1:3" x14ac:dyDescent="0.2">
      <c r="A29" s="2" t="s">
        <v>64</v>
      </c>
      <c r="B29" s="2" t="s">
        <v>25</v>
      </c>
      <c r="C29" s="9">
        <f>'Despesa - Access'!E13</f>
        <v>57120.5</v>
      </c>
    </row>
    <row r="30" spans="1:3" x14ac:dyDescent="0.2">
      <c r="A30" s="2" t="s">
        <v>65</v>
      </c>
      <c r="B30" s="2" t="s">
        <v>26</v>
      </c>
      <c r="C30" s="9">
        <f>'Despesa - Access'!E14</f>
        <v>8805.17</v>
      </c>
    </row>
    <row r="31" spans="1:3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3" x14ac:dyDescent="0.2">
      <c r="A32" s="2" t="s">
        <v>67</v>
      </c>
      <c r="B32" s="2" t="s">
        <v>28</v>
      </c>
      <c r="C32" s="9">
        <f>'Despesa - Access'!E16</f>
        <v>5881.54</v>
      </c>
    </row>
    <row r="33" spans="1:3" x14ac:dyDescent="0.2">
      <c r="A33" s="2" t="s">
        <v>68</v>
      </c>
      <c r="B33" s="2" t="s">
        <v>29</v>
      </c>
      <c r="C33" s="9">
        <f>'Despesa - Access'!E17</f>
        <v>21598</v>
      </c>
    </row>
    <row r="34" spans="1:3" ht="63.75" x14ac:dyDescent="0.2">
      <c r="A34" s="6" t="s">
        <v>69</v>
      </c>
      <c r="B34" s="7" t="s">
        <v>252</v>
      </c>
      <c r="C34" s="9">
        <f>'Despesa - Access'!E18</f>
        <v>8352.1</v>
      </c>
    </row>
    <row r="35" spans="1:3" x14ac:dyDescent="0.2">
      <c r="A35" s="2" t="s">
        <v>70</v>
      </c>
      <c r="B35" s="2" t="s">
        <v>30</v>
      </c>
      <c r="C35" s="9">
        <f>'Despesa - Access'!E19</f>
        <v>195787.91</v>
      </c>
    </row>
    <row r="36" spans="1:3" x14ac:dyDescent="0.2">
      <c r="A36" s="2" t="s">
        <v>71</v>
      </c>
      <c r="B36" s="2" t="s">
        <v>241</v>
      </c>
      <c r="C36" s="9">
        <f>'Despesa - Access'!E20</f>
        <v>358404.12</v>
      </c>
    </row>
    <row r="37" spans="1:3" x14ac:dyDescent="0.2">
      <c r="A37" s="2" t="s">
        <v>72</v>
      </c>
      <c r="B37" s="2" t="s">
        <v>31</v>
      </c>
      <c r="C37" s="9">
        <f>'Despesa - Access'!E21</f>
        <v>975.25</v>
      </c>
    </row>
    <row r="38" spans="1:3" ht="25.5" x14ac:dyDescent="0.2">
      <c r="A38" s="6" t="s">
        <v>73</v>
      </c>
      <c r="B38" s="25" t="s">
        <v>85</v>
      </c>
      <c r="C38" s="9">
        <f>'Despesa - Access'!E22</f>
        <v>37567.599999999999</v>
      </c>
    </row>
    <row r="39" spans="1:3" x14ac:dyDescent="0.2">
      <c r="A39" s="2" t="s">
        <v>74</v>
      </c>
      <c r="B39" s="2" t="s">
        <v>32</v>
      </c>
      <c r="C39" s="9">
        <f>'Despesa - Access'!E23</f>
        <v>0</v>
      </c>
    </row>
    <row r="40" spans="1:3" x14ac:dyDescent="0.2">
      <c r="A40" s="2" t="s">
        <v>75</v>
      </c>
      <c r="B40" s="2" t="s">
        <v>33</v>
      </c>
      <c r="C40" s="9">
        <f>'Despesa - Access'!E24</f>
        <v>0</v>
      </c>
    </row>
    <row r="41" spans="1:3" x14ac:dyDescent="0.2">
      <c r="A41" s="2" t="s">
        <v>76</v>
      </c>
      <c r="B41" s="2" t="s">
        <v>34</v>
      </c>
      <c r="C41" s="9">
        <f>'Despesa - Access'!E25</f>
        <v>0</v>
      </c>
    </row>
    <row r="42" spans="1:3" x14ac:dyDescent="0.2">
      <c r="A42" s="2" t="s">
        <v>77</v>
      </c>
      <c r="B42" s="2" t="s">
        <v>35</v>
      </c>
      <c r="C42" s="9">
        <f>'Despesa - Access'!E26</f>
        <v>0</v>
      </c>
    </row>
    <row r="43" spans="1:3" x14ac:dyDescent="0.2">
      <c r="A43" s="2" t="s">
        <v>78</v>
      </c>
      <c r="B43" s="2" t="s">
        <v>36</v>
      </c>
      <c r="C43" s="9">
        <f>'Despesa - Access'!E27</f>
        <v>0</v>
      </c>
    </row>
    <row r="44" spans="1:3" x14ac:dyDescent="0.2">
      <c r="A44" s="2" t="s">
        <v>79</v>
      </c>
      <c r="B44" s="2" t="s">
        <v>37</v>
      </c>
      <c r="C44" s="9">
        <f>'Despesa - Access'!E28</f>
        <v>0</v>
      </c>
    </row>
    <row r="45" spans="1:3" x14ac:dyDescent="0.2">
      <c r="A45" s="2" t="s">
        <v>80</v>
      </c>
      <c r="B45" s="2" t="s">
        <v>86</v>
      </c>
      <c r="C45" s="9">
        <f>'Despesa - Access'!E29</f>
        <v>5513.36</v>
      </c>
    </row>
    <row r="46" spans="1:3" x14ac:dyDescent="0.2">
      <c r="A46" s="2" t="s">
        <v>81</v>
      </c>
      <c r="B46" s="2" t="s">
        <v>38</v>
      </c>
      <c r="C46" s="9">
        <f>'Despesa - Access'!E30</f>
        <v>0</v>
      </c>
    </row>
    <row r="47" spans="1:3" x14ac:dyDescent="0.2">
      <c r="A47" s="2" t="s">
        <v>82</v>
      </c>
      <c r="B47" s="2" t="s">
        <v>39</v>
      </c>
      <c r="C47" s="9">
        <f>'Despesa - Access'!E31</f>
        <v>490762.97</v>
      </c>
    </row>
    <row r="48" spans="1:3" x14ac:dyDescent="0.2">
      <c r="A48" s="86" t="s">
        <v>87</v>
      </c>
      <c r="B48" s="86"/>
      <c r="C48" s="9">
        <f>SUM(C22:C47)</f>
        <v>2258885.0300000003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248</v>
      </c>
    </row>
    <row r="53" spans="1:3" x14ac:dyDescent="0.2">
      <c r="A53" s="2" t="s">
        <v>57</v>
      </c>
      <c r="B53" s="2" t="s">
        <v>41</v>
      </c>
      <c r="C53" s="9">
        <f>'Despesa - Access'!E32</f>
        <v>0</v>
      </c>
    </row>
    <row r="54" spans="1:3" x14ac:dyDescent="0.2">
      <c r="A54" s="2" t="s">
        <v>58</v>
      </c>
      <c r="B54" s="2" t="s">
        <v>42</v>
      </c>
      <c r="C54" s="9">
        <f>'Despesa - Access'!E33</f>
        <v>0</v>
      </c>
    </row>
    <row r="55" spans="1:3" x14ac:dyDescent="0.2">
      <c r="A55" s="2" t="s">
        <v>59</v>
      </c>
      <c r="B55" s="2" t="s">
        <v>83</v>
      </c>
      <c r="C55" s="9">
        <f>'Despesa - Access'!E34</f>
        <v>0</v>
      </c>
    </row>
    <row r="56" spans="1:3" x14ac:dyDescent="0.2">
      <c r="A56" s="2" t="s">
        <v>60</v>
      </c>
      <c r="B56" s="2" t="s">
        <v>43</v>
      </c>
      <c r="C56" s="9">
        <f>'Despesa - Access'!E35</f>
        <v>0</v>
      </c>
    </row>
    <row r="57" spans="1:3" x14ac:dyDescent="0.2">
      <c r="A57" s="2" t="s">
        <v>61</v>
      </c>
      <c r="B57" s="2" t="s">
        <v>44</v>
      </c>
      <c r="C57" s="9">
        <f>'Despesa - Access'!E36</f>
        <v>0</v>
      </c>
    </row>
    <row r="58" spans="1:3" x14ac:dyDescent="0.2">
      <c r="A58" s="86" t="s">
        <v>87</v>
      </c>
      <c r="B58" s="8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248</v>
      </c>
    </row>
    <row r="63" spans="1:3" x14ac:dyDescent="0.2">
      <c r="A63" s="2" t="s">
        <v>57</v>
      </c>
      <c r="B63" s="2" t="s">
        <v>46</v>
      </c>
      <c r="C63" s="9">
        <f>'Despesa - Access'!E37</f>
        <v>0</v>
      </c>
    </row>
    <row r="64" spans="1:3" x14ac:dyDescent="0.2">
      <c r="A64" s="2" t="s">
        <v>58</v>
      </c>
      <c r="B64" s="2" t="s">
        <v>47</v>
      </c>
      <c r="C64" s="9">
        <f>'Despesa - Access'!E38</f>
        <v>0</v>
      </c>
    </row>
    <row r="65" spans="1:5" x14ac:dyDescent="0.2">
      <c r="A65" s="86" t="s">
        <v>87</v>
      </c>
      <c r="B65" s="86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248</v>
      </c>
    </row>
    <row r="70" spans="1:5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5" x14ac:dyDescent="0.2">
      <c r="A71" s="2" t="s">
        <v>58</v>
      </c>
      <c r="B71" s="2" t="s">
        <v>92</v>
      </c>
      <c r="C71" s="9">
        <f>'Financeiro - Access'!F3</f>
        <v>2077219.88</v>
      </c>
      <c r="D71" s="100"/>
      <c r="E71" s="101"/>
    </row>
    <row r="72" spans="1:5" x14ac:dyDescent="0.2">
      <c r="A72" s="2" t="s">
        <v>59</v>
      </c>
      <c r="B72" s="2" t="s">
        <v>161</v>
      </c>
      <c r="C72" s="9">
        <f>'Financeiro - Access'!F4</f>
        <v>0</v>
      </c>
    </row>
    <row r="73" spans="1:5" x14ac:dyDescent="0.2">
      <c r="A73" s="2" t="s">
        <v>60</v>
      </c>
      <c r="B73" s="2" t="s">
        <v>242</v>
      </c>
      <c r="C73" s="9">
        <f>'Financeiro - Access'!F5</f>
        <v>0</v>
      </c>
    </row>
    <row r="74" spans="1:5" x14ac:dyDescent="0.2">
      <c r="A74" s="86" t="s">
        <v>87</v>
      </c>
      <c r="B74" s="86"/>
      <c r="C74" s="10">
        <f>SUM(C70:C73)</f>
        <v>9123147.2800000012</v>
      </c>
    </row>
    <row r="76" spans="1:5" x14ac:dyDescent="0.2">
      <c r="A76" s="4" t="s">
        <v>226</v>
      </c>
    </row>
    <row r="78" spans="1:5" x14ac:dyDescent="0.2">
      <c r="A78" s="3" t="s">
        <v>54</v>
      </c>
      <c r="B78" s="3" t="s">
        <v>55</v>
      </c>
      <c r="C78" s="11" t="s">
        <v>248</v>
      </c>
    </row>
    <row r="79" spans="1:5" x14ac:dyDescent="0.2">
      <c r="A79" s="2" t="s">
        <v>57</v>
      </c>
      <c r="B79" s="2" t="s">
        <v>243</v>
      </c>
      <c r="C79" s="9"/>
    </row>
    <row r="80" spans="1:5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96" t="s">
        <v>296</v>
      </c>
      <c r="B84" s="96"/>
      <c r="C84" s="96"/>
    </row>
    <row r="85" spans="1:3" x14ac:dyDescent="0.2">
      <c r="A85" s="97"/>
      <c r="B85" s="98"/>
      <c r="C85" s="98"/>
    </row>
    <row r="87" spans="1:3" x14ac:dyDescent="0.2">
      <c r="A87" s="99"/>
      <c r="B87" s="99"/>
      <c r="C87" s="99"/>
    </row>
  </sheetData>
  <mergeCells count="17">
    <mergeCell ref="A84:C84"/>
    <mergeCell ref="A85:C85"/>
    <mergeCell ref="A87:C87"/>
    <mergeCell ref="D71:E71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B8" sqref="B8:C8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172</v>
      </c>
    </row>
    <row r="2" spans="1:7" x14ac:dyDescent="0.2">
      <c r="A2" s="26" t="s">
        <v>173</v>
      </c>
    </row>
    <row r="3" spans="1:7" x14ac:dyDescent="0.2">
      <c r="A3" s="26" t="s">
        <v>174</v>
      </c>
    </row>
    <row r="4" spans="1:7" x14ac:dyDescent="0.2">
      <c r="A4" s="26" t="s">
        <v>175</v>
      </c>
    </row>
    <row r="5" spans="1:7" x14ac:dyDescent="0.2">
      <c r="A5" s="26" t="s">
        <v>176</v>
      </c>
    </row>
    <row r="8" spans="1:7" x14ac:dyDescent="0.2">
      <c r="A8" s="122" t="s">
        <v>177</v>
      </c>
      <c r="B8" s="122"/>
      <c r="C8" s="122"/>
      <c r="D8" s="122"/>
      <c r="E8" s="122"/>
      <c r="F8" s="122"/>
      <c r="G8" s="122"/>
    </row>
    <row r="9" spans="1:7" x14ac:dyDescent="0.2">
      <c r="A9" s="122" t="s">
        <v>178</v>
      </c>
      <c r="B9" s="122"/>
      <c r="C9" s="122"/>
      <c r="D9" s="122"/>
      <c r="E9" s="122"/>
      <c r="F9" s="122"/>
      <c r="G9" s="122"/>
    </row>
    <row r="10" spans="1:7" x14ac:dyDescent="0.2">
      <c r="A10" s="123" t="s">
        <v>207</v>
      </c>
      <c r="B10" s="122"/>
      <c r="C10" s="122"/>
      <c r="D10" s="122"/>
      <c r="E10" s="122"/>
      <c r="F10" s="122"/>
      <c r="G10" s="122"/>
    </row>
    <row r="13" spans="1:7" ht="13.5" thickBot="1" x14ac:dyDescent="0.25">
      <c r="A13" s="27" t="s">
        <v>179</v>
      </c>
      <c r="B13" s="27"/>
      <c r="C13" s="27"/>
      <c r="D13" s="27"/>
      <c r="E13" s="27"/>
      <c r="F13" s="27"/>
      <c r="G13" s="27"/>
    </row>
    <row r="14" spans="1:7" ht="13.5" thickBot="1" x14ac:dyDescent="0.25">
      <c r="A14" s="28"/>
      <c r="B14" s="124" t="s">
        <v>180</v>
      </c>
      <c r="C14" s="125"/>
      <c r="D14" s="126"/>
      <c r="E14" s="127" t="s">
        <v>181</v>
      </c>
      <c r="F14" s="128"/>
      <c r="G14" s="128"/>
    </row>
    <row r="15" spans="1:7" ht="14.25" thickTop="1" thickBot="1" x14ac:dyDescent="0.25">
      <c r="A15" s="29" t="s">
        <v>182</v>
      </c>
      <c r="B15" s="115" t="s">
        <v>183</v>
      </c>
      <c r="C15" s="116"/>
      <c r="D15" s="117" t="s">
        <v>87</v>
      </c>
      <c r="E15" s="119" t="s">
        <v>183</v>
      </c>
      <c r="F15" s="116"/>
      <c r="G15" s="120" t="s">
        <v>87</v>
      </c>
    </row>
    <row r="16" spans="1:7" ht="14.25" thickTop="1" thickBot="1" x14ac:dyDescent="0.25">
      <c r="A16" s="30"/>
      <c r="B16" s="31" t="s">
        <v>184</v>
      </c>
      <c r="C16" s="32" t="s">
        <v>185</v>
      </c>
      <c r="D16" s="118"/>
      <c r="E16" s="33" t="s">
        <v>184</v>
      </c>
      <c r="F16" s="31" t="s">
        <v>185</v>
      </c>
      <c r="G16" s="121"/>
    </row>
    <row r="17" spans="1:7" ht="13.5" thickTop="1" x14ac:dyDescent="0.2">
      <c r="A17" s="34"/>
      <c r="B17" s="35"/>
      <c r="C17" s="36"/>
      <c r="D17" s="37"/>
      <c r="E17" s="38"/>
      <c r="F17" s="39"/>
    </row>
    <row r="18" spans="1:7" x14ac:dyDescent="0.2">
      <c r="A18" s="40" t="s">
        <v>186</v>
      </c>
      <c r="B18" s="41"/>
      <c r="C18" s="42"/>
      <c r="D18" s="43">
        <f>SUM(B18:C18)</f>
        <v>0</v>
      </c>
      <c r="E18" s="44"/>
      <c r="F18" s="41"/>
      <c r="G18" s="42">
        <f>SUM(E18:F18)</f>
        <v>0</v>
      </c>
    </row>
    <row r="19" spans="1:7" x14ac:dyDescent="0.2">
      <c r="A19" s="40"/>
      <c r="B19" s="45"/>
      <c r="C19" s="41"/>
      <c r="D19" s="46"/>
      <c r="E19" s="44"/>
      <c r="F19" s="41"/>
      <c r="G19" s="42"/>
    </row>
    <row r="20" spans="1:7" x14ac:dyDescent="0.2">
      <c r="A20" s="40" t="s">
        <v>187</v>
      </c>
      <c r="B20" s="41"/>
      <c r="C20" s="41"/>
      <c r="D20" s="46">
        <f>SUM(B20:C20)</f>
        <v>0</v>
      </c>
      <c r="E20" s="44"/>
      <c r="F20" s="41"/>
      <c r="G20" s="42">
        <f>SUM(E20:F20)</f>
        <v>0</v>
      </c>
    </row>
    <row r="21" spans="1:7" x14ac:dyDescent="0.2">
      <c r="A21" s="40"/>
      <c r="B21" s="45"/>
      <c r="C21" s="41"/>
      <c r="D21" s="46"/>
      <c r="E21" s="44"/>
      <c r="F21" s="41"/>
      <c r="G21" s="42"/>
    </row>
    <row r="22" spans="1:7" x14ac:dyDescent="0.2">
      <c r="A22" s="40" t="s">
        <v>188</v>
      </c>
      <c r="B22" s="41"/>
      <c r="C22" s="41"/>
      <c r="D22" s="46">
        <f>SUM(B22:C22)</f>
        <v>0</v>
      </c>
      <c r="E22" s="44"/>
      <c r="F22" s="41"/>
      <c r="G22" s="42">
        <f>SUM(E22:F22)</f>
        <v>0</v>
      </c>
    </row>
    <row r="23" spans="1:7" x14ac:dyDescent="0.2">
      <c r="A23" s="40"/>
      <c r="B23" s="45"/>
      <c r="C23" s="41"/>
      <c r="D23" s="46"/>
      <c r="E23" s="44"/>
      <c r="F23" s="41"/>
      <c r="G23" s="42"/>
    </row>
    <row r="24" spans="1:7" x14ac:dyDescent="0.2">
      <c r="A24" s="40" t="s">
        <v>189</v>
      </c>
      <c r="B24" s="41"/>
      <c r="C24" s="42"/>
      <c r="D24" s="43">
        <f>SUM(B24:C24)</f>
        <v>0</v>
      </c>
      <c r="E24" s="44"/>
      <c r="F24" s="41"/>
      <c r="G24" s="42">
        <f>SUM(E24:F24)</f>
        <v>0</v>
      </c>
    </row>
    <row r="25" spans="1:7" x14ac:dyDescent="0.2">
      <c r="A25" s="40"/>
      <c r="B25" s="45"/>
      <c r="C25" s="41"/>
      <c r="D25" s="46"/>
      <c r="E25" s="44"/>
      <c r="F25" s="41"/>
      <c r="G25" s="42"/>
    </row>
    <row r="26" spans="1:7" x14ac:dyDescent="0.2">
      <c r="A26" s="40" t="s">
        <v>190</v>
      </c>
      <c r="B26" s="41"/>
      <c r="C26" s="41"/>
      <c r="D26" s="46">
        <f>SUM(B26:C26)</f>
        <v>0</v>
      </c>
      <c r="E26" s="44"/>
      <c r="F26" s="41"/>
      <c r="G26" s="42">
        <f>SUM(E26:F26)</f>
        <v>0</v>
      </c>
    </row>
    <row r="27" spans="1:7" x14ac:dyDescent="0.2">
      <c r="A27" s="40"/>
      <c r="B27" s="45"/>
      <c r="C27" s="41"/>
      <c r="D27" s="46"/>
      <c r="E27" s="44"/>
      <c r="F27" s="41"/>
      <c r="G27" s="42"/>
    </row>
    <row r="28" spans="1:7" x14ac:dyDescent="0.2">
      <c r="A28" s="40" t="s">
        <v>191</v>
      </c>
      <c r="B28" s="41"/>
      <c r="C28" s="41"/>
      <c r="D28" s="46">
        <f>SUM(B28:C28)</f>
        <v>0</v>
      </c>
      <c r="E28" s="44"/>
      <c r="F28" s="41"/>
      <c r="G28" s="42">
        <f>SUM(E28:F28)</f>
        <v>0</v>
      </c>
    </row>
    <row r="29" spans="1:7" x14ac:dyDescent="0.2">
      <c r="A29" s="40"/>
      <c r="B29" s="45"/>
      <c r="C29" s="41"/>
      <c r="D29" s="46"/>
      <c r="E29" s="44"/>
      <c r="F29" s="41"/>
      <c r="G29" s="42"/>
    </row>
    <row r="30" spans="1:7" x14ac:dyDescent="0.2">
      <c r="A30" s="40" t="s">
        <v>192</v>
      </c>
      <c r="B30" s="41"/>
      <c r="C30" s="42"/>
      <c r="D30" s="43">
        <f>SUM(B30:C30)</f>
        <v>0</v>
      </c>
      <c r="E30" s="44"/>
      <c r="F30" s="41"/>
      <c r="G30" s="42">
        <f>SUM(E30:F30)</f>
        <v>0</v>
      </c>
    </row>
    <row r="31" spans="1:7" x14ac:dyDescent="0.2">
      <c r="A31" s="40"/>
      <c r="B31" s="45"/>
      <c r="C31" s="41"/>
      <c r="D31" s="46"/>
      <c r="E31" s="44"/>
      <c r="F31" s="41"/>
      <c r="G31" s="42"/>
    </row>
    <row r="32" spans="1:7" x14ac:dyDescent="0.2">
      <c r="A32" s="40" t="s">
        <v>193</v>
      </c>
      <c r="B32" s="41"/>
      <c r="C32" s="41"/>
      <c r="D32" s="46">
        <f>SUM(B32:C32)</f>
        <v>0</v>
      </c>
      <c r="E32" s="44"/>
      <c r="F32" s="41"/>
      <c r="G32" s="42">
        <f>SUM(E32:F32)</f>
        <v>0</v>
      </c>
    </row>
    <row r="33" spans="1:7" x14ac:dyDescent="0.2">
      <c r="A33" s="40"/>
      <c r="B33" s="45"/>
      <c r="C33" s="41"/>
      <c r="D33" s="46"/>
      <c r="E33" s="44"/>
      <c r="F33" s="41"/>
      <c r="G33" s="42"/>
    </row>
    <row r="34" spans="1:7" x14ac:dyDescent="0.2">
      <c r="A34" s="40" t="s">
        <v>194</v>
      </c>
      <c r="B34" s="41"/>
      <c r="C34" s="41"/>
      <c r="D34" s="46">
        <f>SUM(B34:C34)</f>
        <v>0</v>
      </c>
      <c r="E34" s="44"/>
      <c r="F34" s="41"/>
      <c r="G34" s="42">
        <f>SUM(E34:F34)</f>
        <v>0</v>
      </c>
    </row>
    <row r="35" spans="1:7" x14ac:dyDescent="0.2">
      <c r="A35" s="40"/>
      <c r="B35" s="45"/>
      <c r="C35" s="41"/>
      <c r="D35" s="46"/>
      <c r="E35" s="44"/>
      <c r="F35" s="41"/>
      <c r="G35" s="42"/>
    </row>
    <row r="36" spans="1:7" x14ac:dyDescent="0.2">
      <c r="A36" s="40" t="s">
        <v>195</v>
      </c>
      <c r="B36" s="41"/>
      <c r="C36" s="41"/>
      <c r="D36" s="46">
        <f>SUM(B36:C36)</f>
        <v>0</v>
      </c>
      <c r="E36" s="44"/>
      <c r="F36" s="41"/>
      <c r="G36" s="42">
        <f>SUM(E36:F36)</f>
        <v>0</v>
      </c>
    </row>
    <row r="37" spans="1:7" x14ac:dyDescent="0.2">
      <c r="A37" s="40"/>
      <c r="B37" s="45"/>
      <c r="C37" s="41"/>
      <c r="D37" s="46"/>
      <c r="E37" s="44"/>
      <c r="F37" s="41"/>
      <c r="G37" s="42"/>
    </row>
    <row r="38" spans="1:7" x14ac:dyDescent="0.2">
      <c r="A38" s="40" t="s">
        <v>196</v>
      </c>
      <c r="B38" s="41"/>
      <c r="C38" s="41"/>
      <c r="D38" s="46">
        <f>SUM(B38:C38)</f>
        <v>0</v>
      </c>
      <c r="E38" s="44"/>
      <c r="F38" s="41"/>
      <c r="G38" s="42">
        <f>SUM(E38:F38)</f>
        <v>0</v>
      </c>
    </row>
    <row r="39" spans="1:7" x14ac:dyDescent="0.2">
      <c r="A39" s="40"/>
      <c r="B39" s="45"/>
      <c r="C39" s="41"/>
      <c r="D39" s="46"/>
      <c r="E39" s="44"/>
      <c r="F39" s="41"/>
      <c r="G39" s="42"/>
    </row>
    <row r="40" spans="1:7" x14ac:dyDescent="0.2">
      <c r="A40" s="40" t="s">
        <v>197</v>
      </c>
      <c r="B40" s="41"/>
      <c r="C40" s="41"/>
      <c r="D40" s="46">
        <f>SUM(B40:C40)</f>
        <v>0</v>
      </c>
      <c r="E40" s="44"/>
      <c r="F40" s="41"/>
      <c r="G40" s="42">
        <f>SUM(E40:F40)</f>
        <v>0</v>
      </c>
    </row>
    <row r="41" spans="1:7" ht="13.5" thickBot="1" x14ac:dyDescent="0.25">
      <c r="A41" s="47"/>
      <c r="B41" s="47"/>
      <c r="C41" s="48"/>
      <c r="D41" s="49"/>
      <c r="E41" s="50"/>
      <c r="F41" s="48"/>
      <c r="G41" s="51"/>
    </row>
    <row r="42" spans="1:7" ht="13.5" thickTop="1" x14ac:dyDescent="0.2">
      <c r="A42" s="40"/>
      <c r="B42" s="40"/>
      <c r="C42" s="52"/>
      <c r="D42" s="53"/>
      <c r="E42" s="54"/>
      <c r="F42" s="52"/>
    </row>
    <row r="43" spans="1:7" x14ac:dyDescent="0.2">
      <c r="A43" s="55" t="s">
        <v>198</v>
      </c>
      <c r="B43" s="56">
        <f t="shared" ref="B43:G43" si="0">SUM(B18:B40)</f>
        <v>0</v>
      </c>
      <c r="C43" s="56">
        <f t="shared" si="0"/>
        <v>0</v>
      </c>
      <c r="D43" s="57">
        <f t="shared" si="0"/>
        <v>0</v>
      </c>
      <c r="E43" s="56">
        <f t="shared" si="0"/>
        <v>0</v>
      </c>
      <c r="F43" s="56">
        <f t="shared" si="0"/>
        <v>0</v>
      </c>
      <c r="G43" s="58">
        <f t="shared" si="0"/>
        <v>0</v>
      </c>
    </row>
    <row r="44" spans="1:7" ht="13.5" thickBot="1" x14ac:dyDescent="0.25">
      <c r="A44" s="59"/>
      <c r="B44" s="59"/>
      <c r="C44" s="60"/>
      <c r="D44" s="61"/>
      <c r="E44" s="62"/>
      <c r="F44" s="60"/>
      <c r="G44" s="27"/>
    </row>
    <row r="45" spans="1:7" x14ac:dyDescent="0.2">
      <c r="A45" s="1" t="s">
        <v>199</v>
      </c>
      <c r="F45" s="1" t="s">
        <v>200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view="pageBreakPreview" topLeftCell="A76" zoomScale="115" zoomScaleNormal="100" zoomScaleSheetLayoutView="115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72" bestFit="1" customWidth="1"/>
    <col min="5" max="5" width="11.7109375" style="72" bestFit="1" customWidth="1"/>
    <col min="6" max="6" width="9.140625" style="72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93" t="s">
        <v>351</v>
      </c>
      <c r="C7" s="94"/>
    </row>
    <row r="8" spans="1:3" x14ac:dyDescent="0.2">
      <c r="A8" s="2" t="s">
        <v>53</v>
      </c>
      <c r="B8" s="95">
        <v>43119</v>
      </c>
      <c r="C8" s="87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248</v>
      </c>
    </row>
    <row r="13" spans="1:3" x14ac:dyDescent="0.2">
      <c r="A13" s="2" t="s">
        <v>57</v>
      </c>
      <c r="B13" s="5" t="s">
        <v>17</v>
      </c>
      <c r="C13" s="10">
        <f>'Despesa - Access'!F2</f>
        <v>5394712.8700000001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246</v>
      </c>
      <c r="C15" s="10">
        <f>'Despesa - Access'!F4</f>
        <v>974286.45</v>
      </c>
    </row>
    <row r="16" spans="1:3" ht="51" x14ac:dyDescent="0.2">
      <c r="A16" s="6" t="s">
        <v>60</v>
      </c>
      <c r="B16" s="5" t="s">
        <v>250</v>
      </c>
      <c r="C16" s="10">
        <f>'Despesa - Access'!F5</f>
        <v>0</v>
      </c>
    </row>
    <row r="17" spans="1:3" x14ac:dyDescent="0.2">
      <c r="A17" s="86" t="s">
        <v>87</v>
      </c>
      <c r="B17" s="86"/>
      <c r="C17" s="10">
        <f>SUM(C13:C16)</f>
        <v>7180964.5499999998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248</v>
      </c>
    </row>
    <row r="22" spans="1:3" x14ac:dyDescent="0.2">
      <c r="A22" s="2" t="s">
        <v>57</v>
      </c>
      <c r="B22" s="2" t="s">
        <v>19</v>
      </c>
      <c r="C22" s="9">
        <f>'Despesa - Access'!F6</f>
        <v>0</v>
      </c>
    </row>
    <row r="23" spans="1:3" x14ac:dyDescent="0.2">
      <c r="A23" s="2" t="s">
        <v>58</v>
      </c>
      <c r="B23" s="2" t="s">
        <v>20</v>
      </c>
      <c r="C23" s="9">
        <f>'Despesa - Access'!F7</f>
        <v>293608.74</v>
      </c>
    </row>
    <row r="24" spans="1:3" x14ac:dyDescent="0.2">
      <c r="A24" s="2" t="s">
        <v>59</v>
      </c>
      <c r="B24" s="2" t="s">
        <v>21</v>
      </c>
      <c r="C24" s="9">
        <f>'Despesa - Access'!F8</f>
        <v>46134</v>
      </c>
    </row>
    <row r="25" spans="1:3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3" x14ac:dyDescent="0.2">
      <c r="A26" s="2" t="s">
        <v>61</v>
      </c>
      <c r="B26" s="2" t="s">
        <v>23</v>
      </c>
      <c r="C26" s="9">
        <f>'Despesa - Access'!F10</f>
        <v>89348.51</v>
      </c>
    </row>
    <row r="27" spans="1:3" x14ac:dyDescent="0.2">
      <c r="A27" s="2" t="s">
        <v>62</v>
      </c>
      <c r="B27" s="2" t="s">
        <v>84</v>
      </c>
      <c r="C27" s="9">
        <f>'Despesa - Access'!F11</f>
        <v>62098.86</v>
      </c>
    </row>
    <row r="28" spans="1:3" x14ac:dyDescent="0.2">
      <c r="A28" s="2" t="s">
        <v>63</v>
      </c>
      <c r="B28" s="2" t="s">
        <v>24</v>
      </c>
      <c r="C28" s="9">
        <f>'Despesa - Access'!F12</f>
        <v>123327.98</v>
      </c>
    </row>
    <row r="29" spans="1:3" x14ac:dyDescent="0.2">
      <c r="A29" s="2" t="s">
        <v>64</v>
      </c>
      <c r="B29" s="2" t="s">
        <v>25</v>
      </c>
      <c r="C29" s="9">
        <f>'Despesa - Access'!F13</f>
        <v>57120.5</v>
      </c>
    </row>
    <row r="30" spans="1:3" x14ac:dyDescent="0.2">
      <c r="A30" s="2" t="s">
        <v>65</v>
      </c>
      <c r="B30" s="2" t="s">
        <v>26</v>
      </c>
      <c r="C30" s="9">
        <f>'Despesa - Access'!F14</f>
        <v>13655.47</v>
      </c>
    </row>
    <row r="31" spans="1:3" x14ac:dyDescent="0.2">
      <c r="A31" s="2" t="s">
        <v>66</v>
      </c>
      <c r="B31" s="2" t="s">
        <v>27</v>
      </c>
      <c r="C31" s="9">
        <f>'Despesa - Access'!F15</f>
        <v>85667.99</v>
      </c>
    </row>
    <row r="32" spans="1:3" x14ac:dyDescent="0.2">
      <c r="A32" s="2" t="s">
        <v>67</v>
      </c>
      <c r="B32" s="2" t="s">
        <v>28</v>
      </c>
      <c r="C32" s="9">
        <f>'Despesa - Access'!F16</f>
        <v>26097.68</v>
      </c>
    </row>
    <row r="33" spans="1:3" x14ac:dyDescent="0.2">
      <c r="A33" s="2" t="s">
        <v>68</v>
      </c>
      <c r="B33" s="2" t="s">
        <v>29</v>
      </c>
      <c r="C33" s="9">
        <f>'Despesa - Access'!F17</f>
        <v>187217.45</v>
      </c>
    </row>
    <row r="34" spans="1:3" ht="63.75" x14ac:dyDescent="0.2">
      <c r="A34" s="6" t="s">
        <v>69</v>
      </c>
      <c r="B34" s="7" t="s">
        <v>252</v>
      </c>
      <c r="C34" s="9">
        <f>'Despesa - Access'!F18</f>
        <v>9309.84</v>
      </c>
    </row>
    <row r="35" spans="1:3" x14ac:dyDescent="0.2">
      <c r="A35" s="2" t="s">
        <v>70</v>
      </c>
      <c r="B35" s="2" t="s">
        <v>30</v>
      </c>
      <c r="C35" s="9">
        <f>'Despesa - Access'!F19</f>
        <v>207875.53</v>
      </c>
    </row>
    <row r="36" spans="1:3" x14ac:dyDescent="0.2">
      <c r="A36" s="2" t="s">
        <v>71</v>
      </c>
      <c r="B36" s="2" t="s">
        <v>241</v>
      </c>
      <c r="C36" s="9">
        <f>'Despesa - Access'!F20</f>
        <v>440760.55</v>
      </c>
    </row>
    <row r="37" spans="1:3" x14ac:dyDescent="0.2">
      <c r="A37" s="2" t="s">
        <v>72</v>
      </c>
      <c r="B37" s="2" t="s">
        <v>31</v>
      </c>
      <c r="C37" s="9">
        <f>'Despesa - Access'!F21</f>
        <v>216</v>
      </c>
    </row>
    <row r="38" spans="1:3" ht="25.5" x14ac:dyDescent="0.2">
      <c r="A38" s="6" t="s">
        <v>73</v>
      </c>
      <c r="B38" s="25" t="s">
        <v>85</v>
      </c>
      <c r="C38" s="9">
        <f>'Despesa - Access'!F22</f>
        <v>78759.22</v>
      </c>
    </row>
    <row r="39" spans="1:3" x14ac:dyDescent="0.2">
      <c r="A39" s="2" t="s">
        <v>74</v>
      </c>
      <c r="B39" s="2" t="s">
        <v>32</v>
      </c>
      <c r="C39" s="9">
        <f>'Despesa - Access'!F23</f>
        <v>0</v>
      </c>
    </row>
    <row r="40" spans="1:3" x14ac:dyDescent="0.2">
      <c r="A40" s="2" t="s">
        <v>75</v>
      </c>
      <c r="B40" s="2" t="s">
        <v>33</v>
      </c>
      <c r="C40" s="9">
        <f>'Despesa - Access'!F24</f>
        <v>0</v>
      </c>
    </row>
    <row r="41" spans="1:3" x14ac:dyDescent="0.2">
      <c r="A41" s="2" t="s">
        <v>76</v>
      </c>
      <c r="B41" s="2" t="s">
        <v>34</v>
      </c>
      <c r="C41" s="9">
        <f>'Despesa - Access'!F25</f>
        <v>0</v>
      </c>
    </row>
    <row r="42" spans="1:3" x14ac:dyDescent="0.2">
      <c r="A42" s="2" t="s">
        <v>77</v>
      </c>
      <c r="B42" s="2" t="s">
        <v>35</v>
      </c>
      <c r="C42" s="9">
        <f>'Despesa - Access'!F26</f>
        <v>0</v>
      </c>
    </row>
    <row r="43" spans="1:3" x14ac:dyDescent="0.2">
      <c r="A43" s="2" t="s">
        <v>78</v>
      </c>
      <c r="B43" s="2" t="s">
        <v>36</v>
      </c>
      <c r="C43" s="9">
        <f>'Despesa - Access'!F27</f>
        <v>0</v>
      </c>
    </row>
    <row r="44" spans="1:3" x14ac:dyDescent="0.2">
      <c r="A44" s="2" t="s">
        <v>79</v>
      </c>
      <c r="B44" s="2" t="s">
        <v>37</v>
      </c>
      <c r="C44" s="9">
        <f>'Despesa - Access'!F28</f>
        <v>271.83</v>
      </c>
    </row>
    <row r="45" spans="1:3" x14ac:dyDescent="0.2">
      <c r="A45" s="2" t="s">
        <v>80</v>
      </c>
      <c r="B45" s="2" t="s">
        <v>86</v>
      </c>
      <c r="C45" s="9">
        <f>'Despesa - Access'!F29</f>
        <v>9505.85</v>
      </c>
    </row>
    <row r="46" spans="1:3" x14ac:dyDescent="0.2">
      <c r="A46" s="2" t="s">
        <v>81</v>
      </c>
      <c r="B46" s="2" t="s">
        <v>38</v>
      </c>
      <c r="C46" s="9">
        <f>'Despesa - Access'!F30</f>
        <v>0</v>
      </c>
    </row>
    <row r="47" spans="1:3" x14ac:dyDescent="0.2">
      <c r="A47" s="2" t="s">
        <v>82</v>
      </c>
      <c r="B47" s="2" t="s">
        <v>39</v>
      </c>
      <c r="C47" s="9">
        <f>'Despesa - Access'!F31</f>
        <v>827607.57</v>
      </c>
    </row>
    <row r="48" spans="1:3" x14ac:dyDescent="0.2">
      <c r="A48" s="86" t="s">
        <v>87</v>
      </c>
      <c r="B48" s="86"/>
      <c r="C48" s="10">
        <f>SUM(C22:C47)</f>
        <v>2705058.52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248</v>
      </c>
    </row>
    <row r="53" spans="1:3" x14ac:dyDescent="0.2">
      <c r="A53" s="2" t="s">
        <v>57</v>
      </c>
      <c r="B53" s="2" t="s">
        <v>41</v>
      </c>
      <c r="C53" s="9">
        <f>'Despesa - Access'!F32</f>
        <v>0</v>
      </c>
    </row>
    <row r="54" spans="1:3" x14ac:dyDescent="0.2">
      <c r="A54" s="2" t="s">
        <v>58</v>
      </c>
      <c r="B54" s="2" t="s">
        <v>42</v>
      </c>
      <c r="C54" s="9">
        <f>'Despesa - Access'!F33</f>
        <v>0</v>
      </c>
    </row>
    <row r="55" spans="1:3" x14ac:dyDescent="0.2">
      <c r="A55" s="2" t="s">
        <v>59</v>
      </c>
      <c r="B55" s="2" t="s">
        <v>83</v>
      </c>
      <c r="C55" s="9">
        <f>'Despesa - Access'!F34</f>
        <v>0</v>
      </c>
    </row>
    <row r="56" spans="1:3" x14ac:dyDescent="0.2">
      <c r="A56" s="2" t="s">
        <v>60</v>
      </c>
      <c r="B56" s="2" t="s">
        <v>43</v>
      </c>
      <c r="C56" s="9">
        <f>'Despesa - Access'!F35</f>
        <v>0</v>
      </c>
    </row>
    <row r="57" spans="1:3" x14ac:dyDescent="0.2">
      <c r="A57" s="2" t="s">
        <v>61</v>
      </c>
      <c r="B57" s="2" t="s">
        <v>44</v>
      </c>
      <c r="C57" s="9">
        <f>'Despesa - Access'!F36</f>
        <v>0</v>
      </c>
    </row>
    <row r="58" spans="1:3" x14ac:dyDescent="0.2">
      <c r="A58" s="86" t="s">
        <v>87</v>
      </c>
      <c r="B58" s="8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248</v>
      </c>
    </row>
    <row r="63" spans="1:3" x14ac:dyDescent="0.2">
      <c r="A63" s="2" t="s">
        <v>57</v>
      </c>
      <c r="B63" s="2" t="s">
        <v>46</v>
      </c>
      <c r="C63" s="9">
        <f>'Despesa - Access'!F37</f>
        <v>0</v>
      </c>
    </row>
    <row r="64" spans="1:3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86" t="s">
        <v>87</v>
      </c>
      <c r="B65" s="8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240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242</v>
      </c>
      <c r="C73" s="9">
        <f>'Financeiro - Access'!G5</f>
        <v>0</v>
      </c>
    </row>
    <row r="74" spans="1:3" x14ac:dyDescent="0.2">
      <c r="A74" s="86" t="s">
        <v>87</v>
      </c>
      <c r="B74" s="86"/>
      <c r="C74" s="9">
        <f>SUM(C70:C73)</f>
        <v>9241116.3599999994</v>
      </c>
    </row>
    <row r="76" spans="1:3" x14ac:dyDescent="0.2">
      <c r="A76" s="4" t="s">
        <v>226</v>
      </c>
    </row>
    <row r="78" spans="1:3" x14ac:dyDescent="0.2">
      <c r="A78" s="3" t="s">
        <v>54</v>
      </c>
      <c r="B78" s="3" t="s">
        <v>55</v>
      </c>
      <c r="C78" s="11" t="s">
        <v>248</v>
      </c>
    </row>
    <row r="79" spans="1:3" x14ac:dyDescent="0.2">
      <c r="A79" s="2" t="s">
        <v>57</v>
      </c>
      <c r="B79" s="2" t="s">
        <v>243</v>
      </c>
      <c r="C79" s="9"/>
    </row>
    <row r="80" spans="1:3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96" t="s">
        <v>296</v>
      </c>
      <c r="B84" s="96"/>
      <c r="C84" s="96"/>
    </row>
    <row r="85" spans="1:3" x14ac:dyDescent="0.2">
      <c r="A85" s="102" t="s">
        <v>341</v>
      </c>
      <c r="B85" s="103"/>
      <c r="C85" s="103"/>
    </row>
    <row r="86" spans="1:3" x14ac:dyDescent="0.2">
      <c r="A86" s="104" t="s">
        <v>345</v>
      </c>
      <c r="B86" s="98"/>
      <c r="C86" s="98"/>
    </row>
  </sheetData>
  <mergeCells count="16">
    <mergeCell ref="A84:C84"/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showGridLines="0" view="pageBreakPreview" topLeftCell="A70" zoomScale="130" zoomScaleNormal="100" zoomScaleSheetLayoutView="130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69" customWidth="1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93" t="s">
        <v>351</v>
      </c>
      <c r="C7" s="94"/>
    </row>
    <row r="8" spans="1:3" x14ac:dyDescent="0.2">
      <c r="A8" s="2" t="s">
        <v>53</v>
      </c>
      <c r="B8" s="95">
        <v>43119</v>
      </c>
      <c r="C8" s="87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248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246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250</v>
      </c>
      <c r="C16" s="10">
        <f>'Despesa - Access'!G5</f>
        <v>0</v>
      </c>
    </row>
    <row r="17" spans="1:3" x14ac:dyDescent="0.2">
      <c r="A17" s="86" t="s">
        <v>87</v>
      </c>
      <c r="B17" s="86"/>
      <c r="C17" s="10">
        <f>SUM(C13:C16)</f>
        <v>7172561.1000000006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249</v>
      </c>
    </row>
    <row r="22" spans="1:3" x14ac:dyDescent="0.2">
      <c r="A22" s="2" t="s">
        <v>57</v>
      </c>
      <c r="B22" s="2" t="s">
        <v>19</v>
      </c>
      <c r="C22" s="10">
        <f>'Despesa - Access'!G6</f>
        <v>0</v>
      </c>
    </row>
    <row r="23" spans="1:3" x14ac:dyDescent="0.2">
      <c r="A23" s="2" t="s">
        <v>58</v>
      </c>
      <c r="B23" s="2" t="s">
        <v>20</v>
      </c>
      <c r="C23" s="10">
        <f>'Despesa - Access'!G7</f>
        <v>301202.98</v>
      </c>
    </row>
    <row r="24" spans="1:3" x14ac:dyDescent="0.2">
      <c r="A24" s="2" t="s">
        <v>59</v>
      </c>
      <c r="B24" s="2" t="s">
        <v>21</v>
      </c>
      <c r="C24" s="10">
        <f>'Despesa - Access'!G8</f>
        <v>48231</v>
      </c>
    </row>
    <row r="25" spans="1:3" x14ac:dyDescent="0.2">
      <c r="A25" s="2" t="s">
        <v>60</v>
      </c>
      <c r="B25" s="2" t="s">
        <v>22</v>
      </c>
      <c r="C25" s="10">
        <f>'Despesa - Access'!G9</f>
        <v>108722.49</v>
      </c>
    </row>
    <row r="26" spans="1:3" x14ac:dyDescent="0.2">
      <c r="A26" s="2" t="s">
        <v>61</v>
      </c>
      <c r="B26" s="2" t="s">
        <v>23</v>
      </c>
      <c r="C26" s="10">
        <f>'Despesa - Access'!G10</f>
        <v>31580.53</v>
      </c>
    </row>
    <row r="27" spans="1:3" x14ac:dyDescent="0.2">
      <c r="A27" s="2" t="s">
        <v>62</v>
      </c>
      <c r="B27" s="2" t="s">
        <v>84</v>
      </c>
      <c r="C27" s="10">
        <f>'Despesa - Access'!G11</f>
        <v>73952.66</v>
      </c>
    </row>
    <row r="28" spans="1:3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3" x14ac:dyDescent="0.2">
      <c r="A29" s="2" t="s">
        <v>64</v>
      </c>
      <c r="B29" s="2" t="s">
        <v>25</v>
      </c>
      <c r="C29" s="10">
        <f>'Despesa - Access'!G13</f>
        <v>57735.24</v>
      </c>
    </row>
    <row r="30" spans="1:3" x14ac:dyDescent="0.2">
      <c r="A30" s="2" t="s">
        <v>65</v>
      </c>
      <c r="B30" s="2" t="s">
        <v>26</v>
      </c>
      <c r="C30" s="10">
        <f>'Despesa - Access'!G14</f>
        <v>18392.46</v>
      </c>
    </row>
    <row r="31" spans="1:3" x14ac:dyDescent="0.2">
      <c r="A31" s="2" t="s">
        <v>66</v>
      </c>
      <c r="B31" s="2" t="s">
        <v>27</v>
      </c>
      <c r="C31" s="10">
        <f>'Despesa - Access'!G15</f>
        <v>95599.55</v>
      </c>
    </row>
    <row r="32" spans="1:3" x14ac:dyDescent="0.2">
      <c r="A32" s="2" t="s">
        <v>67</v>
      </c>
      <c r="B32" s="2" t="s">
        <v>28</v>
      </c>
      <c r="C32" s="10">
        <f>'Despesa - Access'!G16</f>
        <v>11466.72</v>
      </c>
    </row>
    <row r="33" spans="1:3" x14ac:dyDescent="0.2">
      <c r="A33" s="2" t="s">
        <v>68</v>
      </c>
      <c r="B33" s="2" t="s">
        <v>29</v>
      </c>
      <c r="C33" s="10">
        <f>'Despesa - Access'!G17</f>
        <v>106089.34</v>
      </c>
    </row>
    <row r="34" spans="1:3" ht="63.75" x14ac:dyDescent="0.2">
      <c r="A34" s="6" t="s">
        <v>69</v>
      </c>
      <c r="B34" s="7" t="s">
        <v>252</v>
      </c>
      <c r="C34" s="10">
        <f>'Despesa - Access'!G18</f>
        <v>3271.55</v>
      </c>
    </row>
    <row r="35" spans="1:3" x14ac:dyDescent="0.2">
      <c r="A35" s="2" t="s">
        <v>70</v>
      </c>
      <c r="B35" s="2" t="s">
        <v>30</v>
      </c>
      <c r="C35" s="10">
        <f>'Despesa - Access'!G19</f>
        <v>212784.26</v>
      </c>
    </row>
    <row r="36" spans="1:3" x14ac:dyDescent="0.2">
      <c r="A36" s="2" t="s">
        <v>71</v>
      </c>
      <c r="B36" s="2" t="s">
        <v>241</v>
      </c>
      <c r="C36" s="10">
        <f>'Despesa - Access'!G20</f>
        <v>358404.12</v>
      </c>
    </row>
    <row r="37" spans="1:3" x14ac:dyDescent="0.2">
      <c r="A37" s="2" t="s">
        <v>72</v>
      </c>
      <c r="B37" s="2" t="s">
        <v>31</v>
      </c>
      <c r="C37" s="10">
        <f>'Despesa - Access'!G21</f>
        <v>1707.54</v>
      </c>
    </row>
    <row r="38" spans="1:3" ht="25.5" x14ac:dyDescent="0.2">
      <c r="A38" s="6" t="s">
        <v>73</v>
      </c>
      <c r="B38" s="25" t="s">
        <v>85</v>
      </c>
      <c r="C38" s="10">
        <f>'Despesa - Access'!G22</f>
        <v>32946.379999999997</v>
      </c>
    </row>
    <row r="39" spans="1:3" x14ac:dyDescent="0.2">
      <c r="A39" s="2" t="s">
        <v>74</v>
      </c>
      <c r="B39" s="2" t="s">
        <v>32</v>
      </c>
      <c r="C39" s="10">
        <f>'Despesa - Access'!G23</f>
        <v>0</v>
      </c>
    </row>
    <row r="40" spans="1:3" x14ac:dyDescent="0.2">
      <c r="A40" s="2" t="s">
        <v>75</v>
      </c>
      <c r="B40" s="2" t="s">
        <v>33</v>
      </c>
      <c r="C40" s="10">
        <f>'Despesa - Access'!G24</f>
        <v>0</v>
      </c>
    </row>
    <row r="41" spans="1:3" x14ac:dyDescent="0.2">
      <c r="A41" s="2" t="s">
        <v>76</v>
      </c>
      <c r="B41" s="2" t="s">
        <v>34</v>
      </c>
      <c r="C41" s="10">
        <f>'Despesa - Access'!G25</f>
        <v>61449.8</v>
      </c>
    </row>
    <row r="42" spans="1:3" x14ac:dyDescent="0.2">
      <c r="A42" s="2" t="s">
        <v>77</v>
      </c>
      <c r="B42" s="2" t="s">
        <v>35</v>
      </c>
      <c r="C42" s="10">
        <f>'Despesa - Access'!G26</f>
        <v>0</v>
      </c>
    </row>
    <row r="43" spans="1:3" x14ac:dyDescent="0.2">
      <c r="A43" s="2" t="s">
        <v>78</v>
      </c>
      <c r="B43" s="2" t="s">
        <v>36</v>
      </c>
      <c r="C43" s="10">
        <f>'Despesa - Access'!G27</f>
        <v>0</v>
      </c>
    </row>
    <row r="44" spans="1:3" x14ac:dyDescent="0.2">
      <c r="A44" s="2" t="s">
        <v>79</v>
      </c>
      <c r="B44" s="2" t="s">
        <v>37</v>
      </c>
      <c r="C44" s="10">
        <f>'Despesa - Access'!G28</f>
        <v>1328.4</v>
      </c>
    </row>
    <row r="45" spans="1:3" x14ac:dyDescent="0.2">
      <c r="A45" s="2" t="s">
        <v>80</v>
      </c>
      <c r="B45" s="2" t="s">
        <v>86</v>
      </c>
      <c r="C45" s="10">
        <f>'Despesa - Access'!G29</f>
        <v>12930.31</v>
      </c>
    </row>
    <row r="46" spans="1:3" x14ac:dyDescent="0.2">
      <c r="A46" s="2" t="s">
        <v>81</v>
      </c>
      <c r="B46" s="2" t="s">
        <v>38</v>
      </c>
      <c r="C46" s="10">
        <f>'Despesa - Access'!G30</f>
        <v>0</v>
      </c>
    </row>
    <row r="47" spans="1:3" x14ac:dyDescent="0.2">
      <c r="A47" s="2" t="s">
        <v>82</v>
      </c>
      <c r="B47" s="2" t="s">
        <v>39</v>
      </c>
      <c r="C47" s="10">
        <f>'Despesa - Access'!G31</f>
        <v>404115.13</v>
      </c>
    </row>
    <row r="48" spans="1:3" x14ac:dyDescent="0.2">
      <c r="A48" s="86" t="s">
        <v>87</v>
      </c>
      <c r="B48" s="86"/>
      <c r="C48" s="10">
        <f>SUM(C22:C47)</f>
        <v>2264120.1100000003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248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86" t="s">
        <v>87</v>
      </c>
      <c r="B58" s="8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248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5" x14ac:dyDescent="0.2">
      <c r="A65" s="86" t="s">
        <v>87</v>
      </c>
      <c r="B65" s="86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248</v>
      </c>
    </row>
    <row r="70" spans="1:5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5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5" x14ac:dyDescent="0.2">
      <c r="A72" s="2" t="s">
        <v>59</v>
      </c>
      <c r="B72" s="2" t="s">
        <v>161</v>
      </c>
      <c r="C72" s="9">
        <f>'Financeiro - Access'!H4</f>
        <v>31000</v>
      </c>
      <c r="D72" s="100"/>
      <c r="E72" s="101"/>
    </row>
    <row r="73" spans="1:5" x14ac:dyDescent="0.2">
      <c r="A73" s="2" t="s">
        <v>60</v>
      </c>
      <c r="B73" s="2" t="s">
        <v>242</v>
      </c>
      <c r="C73" s="9">
        <f>'Financeiro - Access'!H5</f>
        <v>0</v>
      </c>
    </row>
    <row r="74" spans="1:5" x14ac:dyDescent="0.2">
      <c r="A74" s="86" t="s">
        <v>87</v>
      </c>
      <c r="B74" s="86"/>
      <c r="C74" s="10">
        <f>SUM(C70:C73)</f>
        <v>10550644.08</v>
      </c>
    </row>
    <row r="76" spans="1:5" x14ac:dyDescent="0.2">
      <c r="A76" s="4" t="s">
        <v>226</v>
      </c>
    </row>
    <row r="78" spans="1:5" x14ac:dyDescent="0.2">
      <c r="A78" s="3" t="s">
        <v>54</v>
      </c>
      <c r="B78" s="3" t="s">
        <v>55</v>
      </c>
      <c r="C78" s="11" t="s">
        <v>249</v>
      </c>
    </row>
    <row r="79" spans="1:5" x14ac:dyDescent="0.2">
      <c r="A79" s="2" t="s">
        <v>57</v>
      </c>
      <c r="B79" s="2" t="s">
        <v>243</v>
      </c>
      <c r="C79" s="9"/>
    </row>
    <row r="80" spans="1:5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96" t="s">
        <v>296</v>
      </c>
      <c r="B84" s="96"/>
      <c r="C84" s="96"/>
    </row>
    <row r="85" spans="1:3" x14ac:dyDescent="0.2">
      <c r="A85" s="102" t="s">
        <v>342</v>
      </c>
      <c r="B85" s="103"/>
      <c r="C85" s="103"/>
    </row>
    <row r="86" spans="1:3" x14ac:dyDescent="0.2">
      <c r="A86" s="97"/>
      <c r="B86" s="98"/>
      <c r="C86" s="98"/>
    </row>
    <row r="87" spans="1:3" x14ac:dyDescent="0.2">
      <c r="A87" s="97"/>
      <c r="B87" s="98"/>
      <c r="C87" s="98"/>
    </row>
  </sheetData>
  <mergeCells count="18">
    <mergeCell ref="A84:C84"/>
    <mergeCell ref="A85:C85"/>
    <mergeCell ref="A86:C86"/>
    <mergeCell ref="A87:C87"/>
    <mergeCell ref="D72:E72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view="pageBreakPreview" topLeftCell="A70" zoomScale="130" zoomScaleNormal="100" zoomScaleSheetLayoutView="130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69" customWidth="1"/>
    <col min="6" max="6" width="13" bestFit="1" customWidth="1"/>
  </cols>
  <sheetData>
    <row r="1" spans="1:6" x14ac:dyDescent="0.2">
      <c r="A1" s="85" t="s">
        <v>227</v>
      </c>
      <c r="B1" s="85"/>
      <c r="C1" s="85"/>
    </row>
    <row r="3" spans="1:6" x14ac:dyDescent="0.2">
      <c r="A3" s="2" t="s">
        <v>48</v>
      </c>
      <c r="B3" s="80" t="s">
        <v>228</v>
      </c>
      <c r="C3" s="81"/>
    </row>
    <row r="4" spans="1:6" x14ac:dyDescent="0.2">
      <c r="A4" s="2" t="s">
        <v>49</v>
      </c>
      <c r="B4" s="87" t="s">
        <v>229</v>
      </c>
      <c r="C4" s="87"/>
    </row>
    <row r="5" spans="1:6" x14ac:dyDescent="0.2">
      <c r="A5" s="2" t="s">
        <v>50</v>
      </c>
      <c r="B5" s="88" t="s">
        <v>336</v>
      </c>
      <c r="C5" s="87"/>
    </row>
    <row r="6" spans="1:6" x14ac:dyDescent="0.2">
      <c r="A6" s="2" t="s">
        <v>51</v>
      </c>
      <c r="B6" s="87" t="s">
        <v>230</v>
      </c>
      <c r="C6" s="87"/>
    </row>
    <row r="7" spans="1:6" x14ac:dyDescent="0.2">
      <c r="A7" s="2" t="s">
        <v>52</v>
      </c>
      <c r="B7" s="93" t="s">
        <v>351</v>
      </c>
      <c r="C7" s="94"/>
    </row>
    <row r="8" spans="1:6" x14ac:dyDescent="0.2">
      <c r="A8" s="2" t="s">
        <v>53</v>
      </c>
      <c r="B8" s="95">
        <v>43119</v>
      </c>
      <c r="C8" s="87"/>
    </row>
    <row r="10" spans="1:6" x14ac:dyDescent="0.2">
      <c r="A10" s="4" t="s">
        <v>232</v>
      </c>
    </row>
    <row r="12" spans="1:6" x14ac:dyDescent="0.2">
      <c r="A12" s="3" t="s">
        <v>54</v>
      </c>
      <c r="B12" s="3" t="s">
        <v>55</v>
      </c>
      <c r="C12" s="11" t="s">
        <v>249</v>
      </c>
    </row>
    <row r="13" spans="1:6" x14ac:dyDescent="0.2">
      <c r="A13" s="2" t="s">
        <v>57</v>
      </c>
      <c r="B13" s="5" t="s">
        <v>17</v>
      </c>
      <c r="C13" s="10">
        <f>'Despesa - Access'!H2</f>
        <v>5320435.03</v>
      </c>
      <c r="F13" s="69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69"/>
    </row>
    <row r="15" spans="1:6" x14ac:dyDescent="0.2">
      <c r="A15" s="2" t="s">
        <v>59</v>
      </c>
      <c r="B15" s="5" t="s">
        <v>246</v>
      </c>
      <c r="C15" s="10">
        <f>'Despesa - Access'!H4</f>
        <v>978451.95</v>
      </c>
      <c r="F15" s="69"/>
    </row>
    <row r="16" spans="1:6" ht="51" x14ac:dyDescent="0.2">
      <c r="A16" s="6" t="s">
        <v>60</v>
      </c>
      <c r="B16" s="5" t="s">
        <v>251</v>
      </c>
      <c r="C16" s="10">
        <f>'Despesa - Access'!H5</f>
        <v>0</v>
      </c>
    </row>
    <row r="17" spans="1:6" x14ac:dyDescent="0.2">
      <c r="A17" s="86" t="s">
        <v>87</v>
      </c>
      <c r="B17" s="86"/>
      <c r="C17" s="10">
        <f>SUM(C13:C16)</f>
        <v>7270109.1100000003</v>
      </c>
    </row>
    <row r="19" spans="1:6" x14ac:dyDescent="0.2">
      <c r="A19" s="4" t="s">
        <v>88</v>
      </c>
    </row>
    <row r="20" spans="1:6" x14ac:dyDescent="0.2">
      <c r="F20" s="69">
        <v>0</v>
      </c>
    </row>
    <row r="21" spans="1:6" x14ac:dyDescent="0.2">
      <c r="A21" s="3" t="s">
        <v>54</v>
      </c>
      <c r="B21" s="3" t="s">
        <v>55</v>
      </c>
      <c r="C21" s="11" t="s">
        <v>248</v>
      </c>
      <c r="E21" s="69">
        <f t="shared" ref="E21:E31" si="0">+F21-C23</f>
        <v>0</v>
      </c>
      <c r="F21" s="69">
        <v>301162.86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E22" s="69">
        <f t="shared" si="0"/>
        <v>0</v>
      </c>
      <c r="F22" s="69">
        <v>50328</v>
      </c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E23" s="69">
        <f t="shared" si="0"/>
        <v>0</v>
      </c>
      <c r="F23" s="69">
        <v>195040.64000000001</v>
      </c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E24" s="69">
        <f t="shared" si="0"/>
        <v>0</v>
      </c>
      <c r="F24" s="69">
        <v>31533.3</v>
      </c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E25" s="69">
        <f t="shared" si="0"/>
        <v>0</v>
      </c>
      <c r="F25" s="69">
        <v>61513.81</v>
      </c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E26" s="69">
        <f t="shared" si="0"/>
        <v>0</v>
      </c>
      <c r="F26" s="69">
        <v>155468.24</v>
      </c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E27" s="69">
        <f t="shared" si="0"/>
        <v>0</v>
      </c>
      <c r="F27" s="69">
        <v>57735.24</v>
      </c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E28" s="69">
        <f t="shared" si="0"/>
        <v>0</v>
      </c>
      <c r="F28" s="69">
        <v>9706.94</v>
      </c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E29" s="69">
        <f t="shared" si="0"/>
        <v>0</v>
      </c>
      <c r="F29" s="69">
        <v>74379.05</v>
      </c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E30" s="69">
        <f t="shared" si="0"/>
        <v>0</v>
      </c>
      <c r="F30" s="69">
        <v>7216.29</v>
      </c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E31" s="69">
        <f t="shared" si="0"/>
        <v>0</v>
      </c>
      <c r="F31" s="69">
        <v>93233.08</v>
      </c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E32" s="69" t="e">
        <f>+#REF!-C34</f>
        <v>#REF!</v>
      </c>
      <c r="F32" s="69"/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E33" s="69">
        <f t="shared" ref="E33:E44" si="1">+F32-C35</f>
        <v>-205612.52</v>
      </c>
      <c r="F33" s="69">
        <v>357840.6</v>
      </c>
    </row>
    <row r="34" spans="1:6" ht="63.75" x14ac:dyDescent="0.2">
      <c r="A34" s="6" t="s">
        <v>69</v>
      </c>
      <c r="B34" s="7" t="s">
        <v>253</v>
      </c>
      <c r="C34" s="9">
        <f>'Despesa - Access'!H18</f>
        <v>17899.29</v>
      </c>
      <c r="E34" s="69">
        <f t="shared" si="1"/>
        <v>0</v>
      </c>
      <c r="F34" s="69">
        <v>1273.28</v>
      </c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E35" s="69">
        <f t="shared" si="1"/>
        <v>0</v>
      </c>
      <c r="F35" s="69">
        <v>40586.18</v>
      </c>
    </row>
    <row r="36" spans="1:6" x14ac:dyDescent="0.2">
      <c r="A36" s="2" t="s">
        <v>71</v>
      </c>
      <c r="B36" s="2" t="s">
        <v>241</v>
      </c>
      <c r="C36" s="9">
        <f>'Despesa - Access'!H20</f>
        <v>357840.6</v>
      </c>
      <c r="E36" s="69">
        <f t="shared" si="1"/>
        <v>0</v>
      </c>
      <c r="F36" s="69">
        <v>4780</v>
      </c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E37" s="69">
        <f t="shared" si="1"/>
        <v>0</v>
      </c>
      <c r="F37" s="69">
        <v>15472.8</v>
      </c>
    </row>
    <row r="38" spans="1:6" ht="25.5" x14ac:dyDescent="0.2">
      <c r="A38" s="6" t="s">
        <v>73</v>
      </c>
      <c r="B38" s="25" t="s">
        <v>85</v>
      </c>
      <c r="C38" s="9">
        <f>'Despesa - Access'!H22</f>
        <v>40586.18</v>
      </c>
      <c r="E38" s="69">
        <f t="shared" si="1"/>
        <v>0</v>
      </c>
      <c r="F38" s="69">
        <v>5695.8</v>
      </c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E39" s="69">
        <f t="shared" si="1"/>
        <v>0</v>
      </c>
      <c r="F39" s="69">
        <v>0</v>
      </c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E40" s="69">
        <f t="shared" si="1"/>
        <v>0</v>
      </c>
      <c r="F40" s="69">
        <v>0</v>
      </c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E41" s="69">
        <f t="shared" si="1"/>
        <v>0</v>
      </c>
      <c r="F41" s="69">
        <v>2287.85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69">
        <f t="shared" si="1"/>
        <v>0</v>
      </c>
      <c r="F42" s="69">
        <v>-1194.7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69">
        <f t="shared" si="1"/>
        <v>0</v>
      </c>
      <c r="F43" s="69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E44" s="69">
        <f t="shared" si="1"/>
        <v>0</v>
      </c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</row>
    <row r="48" spans="1:6" x14ac:dyDescent="0.2">
      <c r="A48" s="86" t="s">
        <v>87</v>
      </c>
      <c r="B48" s="86"/>
      <c r="C48" s="10">
        <f>SUM(C22:C47)</f>
        <v>2277798.52</v>
      </c>
    </row>
    <row r="50" spans="1:6" x14ac:dyDescent="0.2">
      <c r="A50" s="4" t="s">
        <v>233</v>
      </c>
    </row>
    <row r="52" spans="1:6" x14ac:dyDescent="0.2">
      <c r="A52" s="3" t="s">
        <v>54</v>
      </c>
      <c r="B52" s="3" t="s">
        <v>55</v>
      </c>
      <c r="C52" s="11" t="s">
        <v>248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69">
        <v>7334956.4400000004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69">
        <v>1983399.42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69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69">
        <v>0</v>
      </c>
    </row>
    <row r="58" spans="1:6" x14ac:dyDescent="0.2">
      <c r="A58" s="86" t="s">
        <v>87</v>
      </c>
      <c r="B58" s="86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249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5" x14ac:dyDescent="0.2">
      <c r="A65" s="86" t="s">
        <v>87</v>
      </c>
      <c r="B65" s="86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249</v>
      </c>
    </row>
    <row r="70" spans="1:5" x14ac:dyDescent="0.2">
      <c r="A70" s="2" t="s">
        <v>57</v>
      </c>
      <c r="B70" s="2" t="s">
        <v>91</v>
      </c>
      <c r="C70" s="9">
        <f>'Financeiro - Access'!I2</f>
        <v>7334956.4400000004</v>
      </c>
    </row>
    <row r="71" spans="1:5" x14ac:dyDescent="0.2">
      <c r="A71" s="2" t="s">
        <v>58</v>
      </c>
      <c r="B71" s="2" t="s">
        <v>92</v>
      </c>
      <c r="C71" s="9">
        <f>'Financeiro - Access'!I3</f>
        <v>1983399.42</v>
      </c>
    </row>
    <row r="72" spans="1:5" x14ac:dyDescent="0.2">
      <c r="A72" s="2" t="s">
        <v>59</v>
      </c>
      <c r="B72" s="2" t="s">
        <v>161</v>
      </c>
      <c r="C72" s="9">
        <f>'Financeiro - Access'!I4</f>
        <v>0</v>
      </c>
      <c r="D72" s="101"/>
      <c r="E72" s="101"/>
    </row>
    <row r="73" spans="1:5" x14ac:dyDescent="0.2">
      <c r="A73" s="2" t="s">
        <v>60</v>
      </c>
      <c r="B73" s="2" t="s">
        <v>242</v>
      </c>
      <c r="C73" s="9">
        <f>'Financeiro - Access'!I5</f>
        <v>0</v>
      </c>
    </row>
    <row r="74" spans="1:5" x14ac:dyDescent="0.2">
      <c r="A74" s="86" t="s">
        <v>87</v>
      </c>
      <c r="B74" s="86"/>
      <c r="C74" s="10">
        <f>SUM(C70:C73)</f>
        <v>9318355.8599999994</v>
      </c>
    </row>
    <row r="76" spans="1:5" x14ac:dyDescent="0.2">
      <c r="A76" s="4" t="s">
        <v>226</v>
      </c>
    </row>
    <row r="78" spans="1:5" x14ac:dyDescent="0.2">
      <c r="A78" s="3" t="s">
        <v>54</v>
      </c>
      <c r="B78" s="3" t="s">
        <v>55</v>
      </c>
      <c r="C78" s="11" t="s">
        <v>249</v>
      </c>
    </row>
    <row r="79" spans="1:5" x14ac:dyDescent="0.2">
      <c r="A79" s="2" t="s">
        <v>57</v>
      </c>
      <c r="B79" s="2" t="s">
        <v>243</v>
      </c>
      <c r="C79" s="9"/>
    </row>
    <row r="80" spans="1:5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96" t="s">
        <v>296</v>
      </c>
      <c r="B84" s="96"/>
      <c r="C84" s="96"/>
    </row>
    <row r="85" spans="1:3" x14ac:dyDescent="0.2">
      <c r="A85" s="102" t="s">
        <v>343</v>
      </c>
      <c r="B85" s="103"/>
      <c r="C85" s="103"/>
    </row>
    <row r="86" spans="1:3" x14ac:dyDescent="0.2">
      <c r="A86" s="98" t="s">
        <v>347</v>
      </c>
      <c r="B86" s="98"/>
      <c r="C86" s="98"/>
    </row>
  </sheetData>
  <mergeCells count="17">
    <mergeCell ref="A84:C84"/>
    <mergeCell ref="A85:C85"/>
    <mergeCell ref="A86:C86"/>
    <mergeCell ref="D72:E72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view="pageBreakPreview" topLeftCell="A64" zoomScale="130" zoomScaleNormal="100" zoomScaleSheetLayoutView="130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69" customWidth="1"/>
    <col min="5" max="5" width="16.42578125" customWidth="1"/>
    <col min="6" max="6" width="11.7109375" bestFit="1" customWidth="1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94" t="s">
        <v>351</v>
      </c>
      <c r="C7" s="94"/>
    </row>
    <row r="8" spans="1:3" x14ac:dyDescent="0.2">
      <c r="A8" s="2" t="s">
        <v>53</v>
      </c>
      <c r="B8" s="95">
        <v>43119</v>
      </c>
      <c r="C8" s="87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249</v>
      </c>
    </row>
    <row r="13" spans="1:3" x14ac:dyDescent="0.2">
      <c r="A13" s="2" t="s">
        <v>57</v>
      </c>
      <c r="B13" s="5" t="s">
        <v>17</v>
      </c>
      <c r="C13" s="10">
        <f>'Despesa - Access'!I2</f>
        <v>5750572.2699999996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246</v>
      </c>
      <c r="C15" s="10">
        <f>'Despesa - Access'!I4</f>
        <v>1024925.75</v>
      </c>
    </row>
    <row r="16" spans="1:3" ht="51" x14ac:dyDescent="0.2">
      <c r="A16" s="6" t="s">
        <v>60</v>
      </c>
      <c r="B16" s="5" t="s">
        <v>251</v>
      </c>
      <c r="C16" s="10">
        <v>0</v>
      </c>
    </row>
    <row r="17" spans="1:3" x14ac:dyDescent="0.2">
      <c r="A17" s="86" t="s">
        <v>87</v>
      </c>
      <c r="B17" s="86"/>
      <c r="C17" s="10">
        <f>SUM(C13:C16)</f>
        <v>7626287.1699999999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248</v>
      </c>
    </row>
    <row r="22" spans="1:3" x14ac:dyDescent="0.2">
      <c r="A22" s="2" t="s">
        <v>57</v>
      </c>
      <c r="B22" s="2" t="s">
        <v>19</v>
      </c>
      <c r="C22" s="9">
        <f>'Despesa - Access'!I6</f>
        <v>0</v>
      </c>
    </row>
    <row r="23" spans="1:3" x14ac:dyDescent="0.2">
      <c r="A23" s="2" t="s">
        <v>58</v>
      </c>
      <c r="B23" s="2" t="s">
        <v>20</v>
      </c>
      <c r="C23" s="9">
        <f>'Despesa - Access'!I7</f>
        <v>296757.64</v>
      </c>
    </row>
    <row r="24" spans="1:3" x14ac:dyDescent="0.2">
      <c r="A24" s="2" t="s">
        <v>59</v>
      </c>
      <c r="B24" s="2" t="s">
        <v>21</v>
      </c>
      <c r="C24" s="9">
        <f>'Despesa - Access'!I8</f>
        <v>51027</v>
      </c>
    </row>
    <row r="25" spans="1:3" x14ac:dyDescent="0.2">
      <c r="A25" s="2" t="s">
        <v>60</v>
      </c>
      <c r="B25" s="2" t="s">
        <v>22</v>
      </c>
      <c r="C25" s="9">
        <f>'Despesa - Access'!I9</f>
        <v>182818.8</v>
      </c>
    </row>
    <row r="26" spans="1:3" x14ac:dyDescent="0.2">
      <c r="A26" s="2" t="s">
        <v>61</v>
      </c>
      <c r="B26" s="2" t="s">
        <v>23</v>
      </c>
      <c r="C26" s="9">
        <f>'Despesa - Access'!I10</f>
        <v>52419.72</v>
      </c>
    </row>
    <row r="27" spans="1:3" x14ac:dyDescent="0.2">
      <c r="A27" s="2" t="s">
        <v>62</v>
      </c>
      <c r="B27" s="2" t="s">
        <v>84</v>
      </c>
      <c r="C27" s="9">
        <f>'Despesa - Access'!I11</f>
        <v>71137.14</v>
      </c>
    </row>
    <row r="28" spans="1:3" x14ac:dyDescent="0.2">
      <c r="A28" s="2" t="s">
        <v>63</v>
      </c>
      <c r="B28" s="2" t="s">
        <v>24</v>
      </c>
      <c r="C28" s="9">
        <f>'Despesa - Access'!I12</f>
        <v>221129.27</v>
      </c>
    </row>
    <row r="29" spans="1:3" x14ac:dyDescent="0.2">
      <c r="A29" s="2" t="s">
        <v>64</v>
      </c>
      <c r="B29" s="2" t="s">
        <v>25</v>
      </c>
      <c r="C29" s="9">
        <f>'Despesa - Access'!I13</f>
        <v>58737.74</v>
      </c>
    </row>
    <row r="30" spans="1:3" x14ac:dyDescent="0.2">
      <c r="A30" s="2" t="s">
        <v>65</v>
      </c>
      <c r="B30" s="2" t="s">
        <v>26</v>
      </c>
      <c r="C30" s="9">
        <f>'Despesa - Access'!I14</f>
        <v>12727.05</v>
      </c>
    </row>
    <row r="31" spans="1:3" x14ac:dyDescent="0.2">
      <c r="A31" s="2" t="s">
        <v>66</v>
      </c>
      <c r="B31" s="2" t="s">
        <v>27</v>
      </c>
      <c r="C31" s="9">
        <f>'Despesa - Access'!I15</f>
        <v>58159.73</v>
      </c>
    </row>
    <row r="32" spans="1:3" x14ac:dyDescent="0.2">
      <c r="A32" s="2" t="s">
        <v>67</v>
      </c>
      <c r="B32" s="2" t="s">
        <v>28</v>
      </c>
      <c r="C32" s="9">
        <f>'Despesa - Access'!I16</f>
        <v>8257.84</v>
      </c>
    </row>
    <row r="33" spans="1:3" x14ac:dyDescent="0.2">
      <c r="A33" s="2" t="s">
        <v>68</v>
      </c>
      <c r="B33" s="2" t="s">
        <v>29</v>
      </c>
      <c r="C33" s="9">
        <f>'Despesa - Access'!I17</f>
        <v>107216.37</v>
      </c>
    </row>
    <row r="34" spans="1:3" ht="63.75" x14ac:dyDescent="0.2">
      <c r="A34" s="6" t="s">
        <v>69</v>
      </c>
      <c r="B34" s="7" t="s">
        <v>252</v>
      </c>
      <c r="C34" s="9">
        <f>'Despesa - Access'!I18</f>
        <v>14482.73</v>
      </c>
    </row>
    <row r="35" spans="1:3" x14ac:dyDescent="0.2">
      <c r="A35" s="2" t="s">
        <v>70</v>
      </c>
      <c r="B35" s="2" t="s">
        <v>30</v>
      </c>
      <c r="C35" s="9">
        <f>'Despesa - Access'!I19</f>
        <v>205612.52</v>
      </c>
    </row>
    <row r="36" spans="1:3" x14ac:dyDescent="0.2">
      <c r="A36" s="2" t="s">
        <v>71</v>
      </c>
      <c r="B36" s="2" t="s">
        <v>241</v>
      </c>
      <c r="C36" s="9">
        <f>'Despesa - Access'!I20</f>
        <v>361574.83</v>
      </c>
    </row>
    <row r="37" spans="1:3" x14ac:dyDescent="0.2">
      <c r="A37" s="2" t="s">
        <v>72</v>
      </c>
      <c r="B37" s="2" t="s">
        <v>31</v>
      </c>
      <c r="C37" s="9">
        <f>'Despesa - Access'!I21</f>
        <v>2925.28</v>
      </c>
    </row>
    <row r="38" spans="1:3" ht="25.5" x14ac:dyDescent="0.2">
      <c r="A38" s="6" t="s">
        <v>73</v>
      </c>
      <c r="B38" s="25" t="s">
        <v>85</v>
      </c>
      <c r="C38" s="9">
        <f>'Despesa - Access'!I22</f>
        <v>32946.379999999997</v>
      </c>
    </row>
    <row r="39" spans="1:3" x14ac:dyDescent="0.2">
      <c r="A39" s="2" t="s">
        <v>74</v>
      </c>
      <c r="B39" s="2" t="s">
        <v>32</v>
      </c>
      <c r="C39" s="9">
        <f>'Despesa - Access'!I23</f>
        <v>6392.5</v>
      </c>
    </row>
    <row r="40" spans="1:3" x14ac:dyDescent="0.2">
      <c r="A40" s="2" t="s">
        <v>75</v>
      </c>
      <c r="B40" s="2" t="s">
        <v>33</v>
      </c>
      <c r="C40" s="9">
        <f>'Despesa - Access'!I24</f>
        <v>3800</v>
      </c>
    </row>
    <row r="41" spans="1:3" x14ac:dyDescent="0.2">
      <c r="A41" s="2" t="s">
        <v>76</v>
      </c>
      <c r="B41" s="2" t="s">
        <v>34</v>
      </c>
      <c r="C41" s="9">
        <f>'Despesa - Access'!I25</f>
        <v>54394.8</v>
      </c>
    </row>
    <row r="42" spans="1:3" x14ac:dyDescent="0.2">
      <c r="A42" s="2" t="s">
        <v>77</v>
      </c>
      <c r="B42" s="2" t="s">
        <v>35</v>
      </c>
      <c r="C42" s="9">
        <f>'Despesa - Access'!I26</f>
        <v>7990</v>
      </c>
    </row>
    <row r="43" spans="1:3" x14ac:dyDescent="0.2">
      <c r="A43" s="2" t="s">
        <v>78</v>
      </c>
      <c r="B43" s="2" t="s">
        <v>36</v>
      </c>
      <c r="C43" s="9">
        <f>'Despesa - Access'!I27</f>
        <v>0</v>
      </c>
    </row>
    <row r="44" spans="1:3" x14ac:dyDescent="0.2">
      <c r="A44" s="2" t="s">
        <v>79</v>
      </c>
      <c r="B44" s="2" t="s">
        <v>37</v>
      </c>
      <c r="C44" s="9">
        <f>'Despesa - Access'!I28</f>
        <v>7182.95</v>
      </c>
    </row>
    <row r="45" spans="1:3" x14ac:dyDescent="0.2">
      <c r="A45" s="2" t="s">
        <v>80</v>
      </c>
      <c r="B45" s="2" t="s">
        <v>86</v>
      </c>
      <c r="C45" s="9">
        <f>'Despesa - Access'!I29</f>
        <v>11037.48</v>
      </c>
    </row>
    <row r="46" spans="1:3" x14ac:dyDescent="0.2">
      <c r="A46" s="2" t="s">
        <v>81</v>
      </c>
      <c r="B46" s="2" t="s">
        <v>38</v>
      </c>
      <c r="C46" s="9">
        <f>'Despesa - Access'!I30</f>
        <v>0</v>
      </c>
    </row>
    <row r="47" spans="1:3" x14ac:dyDescent="0.2">
      <c r="A47" s="2" t="s">
        <v>82</v>
      </c>
      <c r="B47" s="2" t="s">
        <v>39</v>
      </c>
      <c r="C47" s="9">
        <f>'Despesa - Access'!I31</f>
        <v>662263.65</v>
      </c>
    </row>
    <row r="48" spans="1:3" x14ac:dyDescent="0.2">
      <c r="A48" s="86" t="s">
        <v>87</v>
      </c>
      <c r="B48" s="86"/>
      <c r="C48" s="10">
        <f>SUM(C22:C47)</f>
        <v>2490991.42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249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86" t="s">
        <v>87</v>
      </c>
      <c r="B58" s="8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248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5" x14ac:dyDescent="0.2">
      <c r="A65" s="86" t="s">
        <v>87</v>
      </c>
      <c r="B65" s="86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248</v>
      </c>
    </row>
    <row r="70" spans="1:5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5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5" x14ac:dyDescent="0.2">
      <c r="A72" s="2" t="s">
        <v>59</v>
      </c>
      <c r="B72" s="2" t="s">
        <v>161</v>
      </c>
      <c r="C72" s="9">
        <f>'Financeiro - Access'!J4</f>
        <v>0</v>
      </c>
      <c r="D72" s="98"/>
      <c r="E72" s="98"/>
    </row>
    <row r="73" spans="1:5" x14ac:dyDescent="0.2">
      <c r="A73" s="2" t="s">
        <v>60</v>
      </c>
      <c r="B73" s="2" t="s">
        <v>242</v>
      </c>
      <c r="C73" s="9">
        <f>'Financeiro - Access'!J5</f>
        <v>0</v>
      </c>
    </row>
    <row r="74" spans="1:5" x14ac:dyDescent="0.2">
      <c r="A74" s="86" t="s">
        <v>87</v>
      </c>
      <c r="B74" s="86"/>
      <c r="C74" s="10">
        <f>SUM(C70:C73)</f>
        <v>10403102.83</v>
      </c>
    </row>
    <row r="76" spans="1:5" x14ac:dyDescent="0.2">
      <c r="A76" s="4" t="s">
        <v>226</v>
      </c>
    </row>
    <row r="78" spans="1:5" x14ac:dyDescent="0.2">
      <c r="A78" s="3" t="s">
        <v>54</v>
      </c>
      <c r="B78" s="3" t="s">
        <v>55</v>
      </c>
      <c r="C78" s="11" t="s">
        <v>249</v>
      </c>
    </row>
    <row r="79" spans="1:5" x14ac:dyDescent="0.2">
      <c r="A79" s="2" t="s">
        <v>57</v>
      </c>
      <c r="B79" s="2" t="s">
        <v>243</v>
      </c>
      <c r="C79" s="9"/>
    </row>
    <row r="80" spans="1:5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96" t="s">
        <v>296</v>
      </c>
      <c r="B84" s="96"/>
      <c r="C84" s="96"/>
    </row>
    <row r="85" spans="1:3" x14ac:dyDescent="0.2">
      <c r="A85" s="102" t="s">
        <v>348</v>
      </c>
      <c r="B85" s="103"/>
      <c r="C85" s="103"/>
    </row>
    <row r="86" spans="1:3" x14ac:dyDescent="0.2">
      <c r="A86" s="98"/>
      <c r="B86" s="98"/>
      <c r="C86" s="98"/>
    </row>
  </sheetData>
  <mergeCells count="17">
    <mergeCell ref="A84:C84"/>
    <mergeCell ref="A85:C85"/>
    <mergeCell ref="A86:C86"/>
    <mergeCell ref="D72:E72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showGridLines="0" view="pageBreakPreview" topLeftCell="A79" zoomScale="130" zoomScaleNormal="115" zoomScaleSheetLayoutView="130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0" customWidth="1"/>
    <col min="6" max="6" width="14" style="70" bestFit="1" customWidth="1"/>
    <col min="7" max="7" width="19.28515625" style="70" bestFit="1" customWidth="1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94" t="s">
        <v>351</v>
      </c>
      <c r="C7" s="94"/>
    </row>
    <row r="8" spans="1:3" x14ac:dyDescent="0.2">
      <c r="A8" s="2" t="s">
        <v>53</v>
      </c>
      <c r="B8" s="95">
        <v>43119</v>
      </c>
      <c r="C8" s="87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249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246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251</v>
      </c>
      <c r="C16" s="10">
        <f>'Despesa - Access'!J5</f>
        <v>0</v>
      </c>
    </row>
    <row r="17" spans="1:3" x14ac:dyDescent="0.2">
      <c r="A17" s="86" t="s">
        <v>87</v>
      </c>
      <c r="B17" s="86"/>
      <c r="C17" s="10">
        <f>SUM(C13:C16)</f>
        <v>7415672.5999999996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248</v>
      </c>
    </row>
    <row r="22" spans="1:3" x14ac:dyDescent="0.2">
      <c r="A22" s="2" t="s">
        <v>57</v>
      </c>
      <c r="B22" s="2" t="s">
        <v>19</v>
      </c>
      <c r="C22" s="9">
        <f>'Despesa - Access'!J6</f>
        <v>7645.6</v>
      </c>
    </row>
    <row r="23" spans="1:3" x14ac:dyDescent="0.2">
      <c r="A23" s="2" t="s">
        <v>58</v>
      </c>
      <c r="B23" s="2" t="s">
        <v>20</v>
      </c>
      <c r="C23" s="9">
        <f>'Despesa - Access'!J7</f>
        <v>297827.76</v>
      </c>
    </row>
    <row r="24" spans="1:3" x14ac:dyDescent="0.2">
      <c r="A24" s="2" t="s">
        <v>59</v>
      </c>
      <c r="B24" s="2" t="s">
        <v>21</v>
      </c>
      <c r="C24" s="9">
        <f>'Despesa - Access'!J8</f>
        <v>51027</v>
      </c>
    </row>
    <row r="25" spans="1:3" x14ac:dyDescent="0.2">
      <c r="A25" s="2" t="s">
        <v>60</v>
      </c>
      <c r="B25" s="2" t="s">
        <v>22</v>
      </c>
      <c r="C25" s="9">
        <f>'Despesa - Access'!J9</f>
        <v>120179.58</v>
      </c>
    </row>
    <row r="26" spans="1:3" x14ac:dyDescent="0.2">
      <c r="A26" s="2" t="s">
        <v>61</v>
      </c>
      <c r="B26" s="2" t="s">
        <v>23</v>
      </c>
      <c r="C26" s="9">
        <f>'Despesa - Access'!J10</f>
        <v>46767.5</v>
      </c>
    </row>
    <row r="27" spans="1:3" x14ac:dyDescent="0.2">
      <c r="A27" s="2" t="s">
        <v>62</v>
      </c>
      <c r="B27" s="2" t="s">
        <v>84</v>
      </c>
      <c r="C27" s="9">
        <f>'Despesa - Access'!J11</f>
        <v>61237.85</v>
      </c>
    </row>
    <row r="28" spans="1:3" x14ac:dyDescent="0.2">
      <c r="A28" s="2" t="s">
        <v>63</v>
      </c>
      <c r="B28" s="2" t="s">
        <v>24</v>
      </c>
      <c r="C28" s="9">
        <f>'Despesa - Access'!J12</f>
        <v>129997.74</v>
      </c>
    </row>
    <row r="29" spans="1:3" x14ac:dyDescent="0.2">
      <c r="A29" s="2" t="s">
        <v>64</v>
      </c>
      <c r="B29" s="2" t="s">
        <v>25</v>
      </c>
      <c r="C29" s="9">
        <f>'Despesa - Access'!J13</f>
        <v>59305.82</v>
      </c>
    </row>
    <row r="30" spans="1:3" x14ac:dyDescent="0.2">
      <c r="A30" s="2" t="s">
        <v>65</v>
      </c>
      <c r="B30" s="2" t="s">
        <v>26</v>
      </c>
      <c r="C30" s="9">
        <f>'Despesa - Access'!J14</f>
        <v>15408.64</v>
      </c>
    </row>
    <row r="31" spans="1:3" x14ac:dyDescent="0.2">
      <c r="A31" s="2" t="s">
        <v>66</v>
      </c>
      <c r="B31" s="2" t="s">
        <v>27</v>
      </c>
      <c r="C31" s="9">
        <f>'Despesa - Access'!J15</f>
        <v>85347.24</v>
      </c>
    </row>
    <row r="32" spans="1:3" x14ac:dyDescent="0.2">
      <c r="A32" s="2" t="s">
        <v>67</v>
      </c>
      <c r="B32" s="2" t="s">
        <v>28</v>
      </c>
      <c r="C32" s="9">
        <f>'Despesa - Access'!J16</f>
        <v>8519.98</v>
      </c>
    </row>
    <row r="33" spans="1:3" x14ac:dyDescent="0.2">
      <c r="A33" s="2" t="s">
        <v>68</v>
      </c>
      <c r="B33" s="2" t="s">
        <v>29</v>
      </c>
      <c r="C33" s="9">
        <f>'Despesa - Access'!J17</f>
        <v>95612.53</v>
      </c>
    </row>
    <row r="34" spans="1:3" ht="63.75" x14ac:dyDescent="0.2">
      <c r="A34" s="6" t="s">
        <v>69</v>
      </c>
      <c r="B34" s="7" t="s">
        <v>252</v>
      </c>
      <c r="C34" s="9">
        <f>'Despesa - Access'!J18</f>
        <v>17107.27</v>
      </c>
    </row>
    <row r="35" spans="1:3" x14ac:dyDescent="0.2">
      <c r="A35" s="2" t="s">
        <v>70</v>
      </c>
      <c r="B35" s="2" t="s">
        <v>30</v>
      </c>
      <c r="C35" s="9">
        <f>'Despesa - Access'!J19</f>
        <v>205612.52</v>
      </c>
    </row>
    <row r="36" spans="1:3" x14ac:dyDescent="0.2">
      <c r="A36" s="2" t="s">
        <v>71</v>
      </c>
      <c r="B36" s="2" t="s">
        <v>241</v>
      </c>
      <c r="C36" s="9">
        <f>'Despesa - Access'!J20</f>
        <v>384189.76</v>
      </c>
    </row>
    <row r="37" spans="1:3" x14ac:dyDescent="0.2">
      <c r="A37" s="2" t="s">
        <v>72</v>
      </c>
      <c r="B37" s="2" t="s">
        <v>31</v>
      </c>
      <c r="C37" s="9">
        <f>'Despesa - Access'!J21</f>
        <v>1718.08</v>
      </c>
    </row>
    <row r="38" spans="1:3" ht="25.5" x14ac:dyDescent="0.2">
      <c r="A38" s="6" t="s">
        <v>73</v>
      </c>
      <c r="B38" s="25" t="s">
        <v>85</v>
      </c>
      <c r="C38" s="9">
        <f>'Despesa - Access'!J22</f>
        <v>84216.56</v>
      </c>
    </row>
    <row r="39" spans="1:3" x14ac:dyDescent="0.2">
      <c r="A39" s="2" t="s">
        <v>74</v>
      </c>
      <c r="B39" s="2" t="s">
        <v>32</v>
      </c>
      <c r="C39" s="9">
        <f>'Despesa - Access'!J23</f>
        <v>0</v>
      </c>
    </row>
    <row r="40" spans="1:3" x14ac:dyDescent="0.2">
      <c r="A40" s="2" t="s">
        <v>75</v>
      </c>
      <c r="B40" s="2" t="s">
        <v>33</v>
      </c>
      <c r="C40" s="9">
        <f>'Despesa - Access'!J24</f>
        <v>0</v>
      </c>
    </row>
    <row r="41" spans="1:3" x14ac:dyDescent="0.2">
      <c r="A41" s="2" t="s">
        <v>76</v>
      </c>
      <c r="B41" s="2" t="s">
        <v>34</v>
      </c>
      <c r="C41" s="9">
        <f>'Despesa - Access'!J25</f>
        <v>0</v>
      </c>
    </row>
    <row r="42" spans="1:3" x14ac:dyDescent="0.2">
      <c r="A42" s="2" t="s">
        <v>77</v>
      </c>
      <c r="B42" s="2" t="s">
        <v>35</v>
      </c>
      <c r="C42" s="9">
        <f>'Despesa - Access'!J26</f>
        <v>0</v>
      </c>
    </row>
    <row r="43" spans="1:3" x14ac:dyDescent="0.2">
      <c r="A43" s="2" t="s">
        <v>78</v>
      </c>
      <c r="B43" s="2" t="s">
        <v>36</v>
      </c>
      <c r="C43" s="9">
        <f>'Despesa - Access'!J27</f>
        <v>0</v>
      </c>
    </row>
    <row r="44" spans="1:3" x14ac:dyDescent="0.2">
      <c r="A44" s="2" t="s">
        <v>79</v>
      </c>
      <c r="B44" s="2" t="s">
        <v>37</v>
      </c>
      <c r="C44" s="9">
        <f>'Despesa - Access'!J28</f>
        <v>6095.9</v>
      </c>
    </row>
    <row r="45" spans="1:3" x14ac:dyDescent="0.2">
      <c r="A45" s="2" t="s">
        <v>80</v>
      </c>
      <c r="B45" s="2" t="s">
        <v>86</v>
      </c>
      <c r="C45" s="9">
        <f>'Despesa - Access'!J29</f>
        <v>5457.02</v>
      </c>
    </row>
    <row r="46" spans="1:3" x14ac:dyDescent="0.2">
      <c r="A46" s="2" t="s">
        <v>81</v>
      </c>
      <c r="B46" s="2" t="s">
        <v>38</v>
      </c>
      <c r="C46" s="9">
        <f>'Despesa - Access'!J30</f>
        <v>0</v>
      </c>
    </row>
    <row r="47" spans="1:3" x14ac:dyDescent="0.2">
      <c r="A47" s="2" t="s">
        <v>82</v>
      </c>
      <c r="B47" s="2" t="s">
        <v>39</v>
      </c>
      <c r="C47" s="9">
        <f>'Despesa - Access'!J31</f>
        <v>432122.96</v>
      </c>
    </row>
    <row r="48" spans="1:3" x14ac:dyDescent="0.2">
      <c r="A48" s="86" t="s">
        <v>87</v>
      </c>
      <c r="B48" s="86"/>
      <c r="C48" s="10">
        <f>SUM(C22:C47)</f>
        <v>2115397.31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249</v>
      </c>
    </row>
    <row r="53" spans="1:3" x14ac:dyDescent="0.2">
      <c r="A53" s="2" t="s">
        <v>57</v>
      </c>
      <c r="B53" s="2" t="s">
        <v>41</v>
      </c>
      <c r="C53" s="9">
        <f>'Despesa - Access'!J32</f>
        <v>0</v>
      </c>
    </row>
    <row r="54" spans="1:3" x14ac:dyDescent="0.2">
      <c r="A54" s="2" t="s">
        <v>58</v>
      </c>
      <c r="B54" s="2" t="s">
        <v>42</v>
      </c>
      <c r="C54" s="9">
        <f>'Despesa - Access'!J33</f>
        <v>0</v>
      </c>
    </row>
    <row r="55" spans="1:3" x14ac:dyDescent="0.2">
      <c r="A55" s="2" t="s">
        <v>59</v>
      </c>
      <c r="B55" s="2" t="s">
        <v>83</v>
      </c>
      <c r="C55" s="9">
        <f>'Despesa - Access'!J34</f>
        <v>0</v>
      </c>
    </row>
    <row r="56" spans="1:3" x14ac:dyDescent="0.2">
      <c r="A56" s="2" t="s">
        <v>60</v>
      </c>
      <c r="B56" s="2" t="s">
        <v>43</v>
      </c>
      <c r="C56" s="9">
        <f>'Despesa - Access'!J35</f>
        <v>0</v>
      </c>
    </row>
    <row r="57" spans="1:3" x14ac:dyDescent="0.2">
      <c r="A57" s="2" t="s">
        <v>61</v>
      </c>
      <c r="B57" s="2" t="s">
        <v>44</v>
      </c>
      <c r="C57" s="9">
        <f>'Despesa - Access'!J36</f>
        <v>7994</v>
      </c>
    </row>
    <row r="58" spans="1:3" x14ac:dyDescent="0.2">
      <c r="A58" s="86" t="s">
        <v>87</v>
      </c>
      <c r="B58" s="86"/>
      <c r="C58" s="10">
        <f>SUM(C53:C57)</f>
        <v>7994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248</v>
      </c>
    </row>
    <row r="63" spans="1:3" x14ac:dyDescent="0.2">
      <c r="A63" s="2" t="s">
        <v>57</v>
      </c>
      <c r="B63" s="2" t="s">
        <v>46</v>
      </c>
      <c r="C63" s="9">
        <f>'Despesa - Access'!J37</f>
        <v>0</v>
      </c>
    </row>
    <row r="64" spans="1:3" x14ac:dyDescent="0.2">
      <c r="A64" s="2" t="s">
        <v>58</v>
      </c>
      <c r="B64" s="2" t="s">
        <v>47</v>
      </c>
      <c r="C64" s="9">
        <f>'Despesa - Access'!J38</f>
        <v>0</v>
      </c>
    </row>
    <row r="65" spans="1:5" x14ac:dyDescent="0.2">
      <c r="A65" s="86" t="s">
        <v>87</v>
      </c>
      <c r="B65" s="86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249</v>
      </c>
    </row>
    <row r="70" spans="1:5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5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5" x14ac:dyDescent="0.2">
      <c r="A72" s="2" t="s">
        <v>59</v>
      </c>
      <c r="B72" s="2" t="s">
        <v>161</v>
      </c>
      <c r="C72" s="9">
        <f>'Financeiro - Access'!K4</f>
        <v>0</v>
      </c>
      <c r="D72" s="98"/>
      <c r="E72" s="98"/>
    </row>
    <row r="73" spans="1:5" x14ac:dyDescent="0.2">
      <c r="A73" s="2" t="s">
        <v>60</v>
      </c>
      <c r="B73" s="2" t="s">
        <v>242</v>
      </c>
      <c r="C73" s="9">
        <f>'Financeiro - Access'!K5</f>
        <v>0</v>
      </c>
    </row>
    <row r="74" spans="1:5" x14ac:dyDescent="0.2">
      <c r="A74" s="86" t="s">
        <v>87</v>
      </c>
      <c r="B74" s="86"/>
      <c r="C74" s="10">
        <f>SUM(C70:C73)</f>
        <v>11013542.530000001</v>
      </c>
    </row>
    <row r="76" spans="1:5" x14ac:dyDescent="0.2">
      <c r="A76" s="4" t="s">
        <v>226</v>
      </c>
    </row>
    <row r="78" spans="1:5" x14ac:dyDescent="0.2">
      <c r="A78" s="3" t="s">
        <v>54</v>
      </c>
      <c r="B78" s="3" t="s">
        <v>55</v>
      </c>
      <c r="C78" s="11" t="s">
        <v>248</v>
      </c>
    </row>
    <row r="79" spans="1:5" x14ac:dyDescent="0.2">
      <c r="A79" s="2" t="s">
        <v>57</v>
      </c>
      <c r="B79" s="2" t="s">
        <v>243</v>
      </c>
      <c r="C79" s="9"/>
    </row>
    <row r="80" spans="1:5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96" t="s">
        <v>296</v>
      </c>
      <c r="B84" s="96"/>
      <c r="C84" s="96"/>
    </row>
    <row r="85" spans="1:3" x14ac:dyDescent="0.2">
      <c r="A85" s="102" t="s">
        <v>344</v>
      </c>
      <c r="B85" s="103"/>
      <c r="C85" s="103"/>
    </row>
    <row r="86" spans="1:3" x14ac:dyDescent="0.2">
      <c r="A86" s="105"/>
      <c r="B86" s="105"/>
      <c r="C86" s="105"/>
    </row>
  </sheetData>
  <mergeCells count="17">
    <mergeCell ref="A86:C86"/>
    <mergeCell ref="D72:E72"/>
    <mergeCell ref="A83:B83"/>
    <mergeCell ref="A48:B48"/>
    <mergeCell ref="A58:B58"/>
    <mergeCell ref="A65:B65"/>
    <mergeCell ref="A74:B74"/>
    <mergeCell ref="B7:C7"/>
    <mergeCell ref="B8:C8"/>
    <mergeCell ref="A17:B17"/>
    <mergeCell ref="A84:C84"/>
    <mergeCell ref="A85:C85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view="pageBreakPreview" topLeftCell="A76" zoomScale="130" zoomScaleNormal="100" zoomScaleSheetLayoutView="130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69" customWidth="1"/>
    <col min="5" max="5" width="15.7109375" style="69" customWidth="1"/>
    <col min="6" max="6" width="10.140625" bestFit="1" customWidth="1"/>
    <col min="7" max="7" width="19.28515625" bestFit="1" customWidth="1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82" t="s">
        <v>351</v>
      </c>
      <c r="C7" s="83"/>
    </row>
    <row r="8" spans="1:3" x14ac:dyDescent="0.2">
      <c r="A8" s="2" t="s">
        <v>53</v>
      </c>
      <c r="B8" s="84">
        <v>43119</v>
      </c>
      <c r="C8" s="81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249</v>
      </c>
    </row>
    <row r="13" spans="1:3" x14ac:dyDescent="0.2">
      <c r="A13" s="2" t="s">
        <v>57</v>
      </c>
      <c r="B13" s="5" t="s">
        <v>17</v>
      </c>
      <c r="C13" s="10">
        <f>'Despesa - Access'!K2</f>
        <v>5508189.2300000004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246</v>
      </c>
      <c r="C15" s="10">
        <f>'Despesa - Access'!K4</f>
        <v>1001842.8</v>
      </c>
    </row>
    <row r="16" spans="1:3" ht="51" x14ac:dyDescent="0.2">
      <c r="A16" s="6" t="s">
        <v>60</v>
      </c>
      <c r="B16" s="5" t="s">
        <v>251</v>
      </c>
      <c r="C16" s="10">
        <v>394.54</v>
      </c>
    </row>
    <row r="17" spans="1:3" x14ac:dyDescent="0.2">
      <c r="A17" s="86" t="s">
        <v>87</v>
      </c>
      <c r="B17" s="86"/>
      <c r="C17" s="10">
        <f>SUM(C13:C16)</f>
        <v>7372550.1300000008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249</v>
      </c>
    </row>
    <row r="22" spans="1:3" x14ac:dyDescent="0.2">
      <c r="A22" s="2" t="s">
        <v>57</v>
      </c>
      <c r="B22" s="2" t="s">
        <v>19</v>
      </c>
      <c r="C22" s="9">
        <f>'Despesa - Access'!K6</f>
        <v>8314.4</v>
      </c>
    </row>
    <row r="23" spans="1:3" x14ac:dyDescent="0.2">
      <c r="A23" s="2" t="s">
        <v>58</v>
      </c>
      <c r="B23" s="2" t="s">
        <v>20</v>
      </c>
      <c r="C23" s="9">
        <f>'Despesa - Access'!K7</f>
        <v>298727.89</v>
      </c>
    </row>
    <row r="24" spans="1:3" x14ac:dyDescent="0.2">
      <c r="A24" s="2" t="s">
        <v>59</v>
      </c>
      <c r="B24" s="2" t="s">
        <v>21</v>
      </c>
      <c r="C24" s="9">
        <f>'Despesa - Access'!K8</f>
        <v>51027</v>
      </c>
    </row>
    <row r="25" spans="1:3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3" x14ac:dyDescent="0.2">
      <c r="A26" s="2" t="s">
        <v>61</v>
      </c>
      <c r="B26" s="2" t="s">
        <v>23</v>
      </c>
      <c r="C26" s="9">
        <f>'Despesa - Access'!K10</f>
        <v>58702.31</v>
      </c>
    </row>
    <row r="27" spans="1:3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3" x14ac:dyDescent="0.2">
      <c r="A28" s="2" t="s">
        <v>63</v>
      </c>
      <c r="B28" s="2" t="s">
        <v>24</v>
      </c>
      <c r="C28" s="9">
        <f>'Despesa - Access'!K12</f>
        <v>130407.84</v>
      </c>
    </row>
    <row r="29" spans="1:3" x14ac:dyDescent="0.2">
      <c r="A29" s="2" t="s">
        <v>64</v>
      </c>
      <c r="B29" s="2" t="s">
        <v>25</v>
      </c>
      <c r="C29" s="9">
        <f>'Despesa - Access'!K13</f>
        <v>58737.74</v>
      </c>
    </row>
    <row r="30" spans="1:3" x14ac:dyDescent="0.2">
      <c r="A30" s="2" t="s">
        <v>65</v>
      </c>
      <c r="B30" s="2" t="s">
        <v>26</v>
      </c>
      <c r="C30" s="9">
        <f>'Despesa - Access'!K14</f>
        <v>23386.15</v>
      </c>
    </row>
    <row r="31" spans="1:3" x14ac:dyDescent="0.2">
      <c r="A31" s="2" t="s">
        <v>66</v>
      </c>
      <c r="B31" s="2" t="s">
        <v>27</v>
      </c>
      <c r="C31" s="9">
        <f>'Despesa - Access'!K15</f>
        <v>68196.94</v>
      </c>
    </row>
    <row r="32" spans="1:3" x14ac:dyDescent="0.2">
      <c r="A32" s="2" t="s">
        <v>67</v>
      </c>
      <c r="B32" s="2" t="s">
        <v>28</v>
      </c>
      <c r="C32" s="9">
        <f>'Despesa - Access'!K16</f>
        <v>7435.35</v>
      </c>
    </row>
    <row r="33" spans="1:3" x14ac:dyDescent="0.2">
      <c r="A33" s="2" t="s">
        <v>68</v>
      </c>
      <c r="B33" s="2" t="s">
        <v>29</v>
      </c>
      <c r="C33" s="9">
        <f>'Despesa - Access'!K17</f>
        <v>94725.1</v>
      </c>
    </row>
    <row r="34" spans="1:3" ht="63.75" x14ac:dyDescent="0.2">
      <c r="A34" s="6" t="s">
        <v>69</v>
      </c>
      <c r="B34" s="7" t="s">
        <v>253</v>
      </c>
      <c r="C34" s="9">
        <f>'Despesa - Access'!K18</f>
        <v>8722.4699999999993</v>
      </c>
    </row>
    <row r="35" spans="1:3" x14ac:dyDescent="0.2">
      <c r="A35" s="2" t="s">
        <v>70</v>
      </c>
      <c r="B35" s="2" t="s">
        <v>30</v>
      </c>
      <c r="C35" s="9">
        <f>'Despesa - Access'!K19</f>
        <v>218601.52</v>
      </c>
    </row>
    <row r="36" spans="1:3" x14ac:dyDescent="0.2">
      <c r="A36" s="2" t="s">
        <v>71</v>
      </c>
      <c r="B36" s="2" t="s">
        <v>241</v>
      </c>
      <c r="C36" s="9">
        <f>'Despesa - Access'!K20</f>
        <v>391093.18</v>
      </c>
    </row>
    <row r="37" spans="1:3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3" ht="25.5" x14ac:dyDescent="0.2">
      <c r="A38" s="6" t="s">
        <v>73</v>
      </c>
      <c r="B38" s="25" t="s">
        <v>85</v>
      </c>
      <c r="C38" s="9">
        <f>'Despesa - Access'!K22</f>
        <v>53378.2</v>
      </c>
    </row>
    <row r="39" spans="1:3" x14ac:dyDescent="0.2">
      <c r="A39" s="2" t="s">
        <v>74</v>
      </c>
      <c r="B39" s="2" t="s">
        <v>32</v>
      </c>
      <c r="C39" s="9">
        <f>'Despesa - Access'!K23</f>
        <v>14300</v>
      </c>
    </row>
    <row r="40" spans="1:3" x14ac:dyDescent="0.2">
      <c r="A40" s="2" t="s">
        <v>75</v>
      </c>
      <c r="B40" s="2" t="s">
        <v>33</v>
      </c>
      <c r="C40" s="9">
        <f>'Despesa - Access'!K24</f>
        <v>2788</v>
      </c>
    </row>
    <row r="41" spans="1:3" x14ac:dyDescent="0.2">
      <c r="A41" s="2" t="s">
        <v>76</v>
      </c>
      <c r="B41" s="2" t="s">
        <v>34</v>
      </c>
      <c r="C41" s="9">
        <f>'Despesa - Access'!K25</f>
        <v>0</v>
      </c>
    </row>
    <row r="42" spans="1:3" x14ac:dyDescent="0.2">
      <c r="A42" s="2" t="s">
        <v>77</v>
      </c>
      <c r="B42" s="2" t="s">
        <v>35</v>
      </c>
      <c r="C42" s="9">
        <f>'Despesa - Access'!K26</f>
        <v>0</v>
      </c>
    </row>
    <row r="43" spans="1:3" x14ac:dyDescent="0.2">
      <c r="A43" s="2" t="s">
        <v>78</v>
      </c>
      <c r="B43" s="2" t="s">
        <v>36</v>
      </c>
      <c r="C43" s="9">
        <f>'Despesa - Access'!K27</f>
        <v>0</v>
      </c>
    </row>
    <row r="44" spans="1:3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3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3" x14ac:dyDescent="0.2">
      <c r="A46" s="2" t="s">
        <v>81</v>
      </c>
      <c r="B46" s="2" t="s">
        <v>38</v>
      </c>
      <c r="C46" s="9">
        <f>'Despesa - Access'!K30</f>
        <v>0</v>
      </c>
    </row>
    <row r="47" spans="1:3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3" x14ac:dyDescent="0.2">
      <c r="A48" s="86" t="s">
        <v>87</v>
      </c>
      <c r="B48" s="86"/>
      <c r="C48" s="10">
        <f>SUM(C22:C47)</f>
        <v>2410025.84</v>
      </c>
    </row>
    <row r="50" spans="1:3" x14ac:dyDescent="0.2">
      <c r="A50" s="4" t="s">
        <v>233</v>
      </c>
    </row>
    <row r="52" spans="1:3" x14ac:dyDescent="0.2">
      <c r="A52" s="3" t="s">
        <v>54</v>
      </c>
      <c r="B52" s="3" t="s">
        <v>55</v>
      </c>
      <c r="C52" s="11" t="s">
        <v>249</v>
      </c>
    </row>
    <row r="53" spans="1:3" x14ac:dyDescent="0.2">
      <c r="A53" s="2" t="s">
        <v>57</v>
      </c>
      <c r="B53" s="2" t="s">
        <v>41</v>
      </c>
      <c r="C53" s="9">
        <f>'Despesa - Access'!K33</f>
        <v>0</v>
      </c>
    </row>
    <row r="54" spans="1:3" x14ac:dyDescent="0.2">
      <c r="A54" s="2" t="s">
        <v>58</v>
      </c>
      <c r="B54" s="2" t="s">
        <v>42</v>
      </c>
      <c r="C54" s="9">
        <f>'Despesa - Access'!K34</f>
        <v>0</v>
      </c>
    </row>
    <row r="55" spans="1:3" x14ac:dyDescent="0.2">
      <c r="A55" s="2" t="s">
        <v>59</v>
      </c>
      <c r="B55" s="2" t="s">
        <v>83</v>
      </c>
      <c r="C55" s="9">
        <f>'Despesa - Access'!K35</f>
        <v>0</v>
      </c>
    </row>
    <row r="56" spans="1:3" x14ac:dyDescent="0.2">
      <c r="A56" s="2" t="s">
        <v>60</v>
      </c>
      <c r="B56" s="2" t="s">
        <v>43</v>
      </c>
      <c r="C56" s="9">
        <f>'Despesa - Access'!K36</f>
        <v>0</v>
      </c>
    </row>
    <row r="57" spans="1:3" x14ac:dyDescent="0.2">
      <c r="A57" s="2" t="s">
        <v>61</v>
      </c>
      <c r="B57" s="2" t="s">
        <v>44</v>
      </c>
      <c r="C57" s="9">
        <f>'Despesa - Access'!K37</f>
        <v>0</v>
      </c>
    </row>
    <row r="58" spans="1:3" x14ac:dyDescent="0.2">
      <c r="A58" s="86" t="s">
        <v>87</v>
      </c>
      <c r="B58" s="8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248</v>
      </c>
    </row>
    <row r="63" spans="1:3" x14ac:dyDescent="0.2">
      <c r="A63" s="2" t="s">
        <v>57</v>
      </c>
      <c r="B63" s="2" t="s">
        <v>46</v>
      </c>
      <c r="C63" s="9">
        <f>'Despesa - Access'!K37</f>
        <v>0</v>
      </c>
    </row>
    <row r="64" spans="1:3" x14ac:dyDescent="0.2">
      <c r="A64" s="2" t="s">
        <v>58</v>
      </c>
      <c r="B64" s="2" t="s">
        <v>47</v>
      </c>
      <c r="C64" s="9">
        <f>'Despesa - Access'!K38</f>
        <v>0</v>
      </c>
    </row>
    <row r="65" spans="1:5" x14ac:dyDescent="0.2">
      <c r="A65" s="86" t="s">
        <v>87</v>
      </c>
      <c r="B65" s="86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249</v>
      </c>
    </row>
    <row r="70" spans="1:5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5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5" x14ac:dyDescent="0.2">
      <c r="A72" s="2" t="s">
        <v>59</v>
      </c>
      <c r="B72" s="2" t="s">
        <v>161</v>
      </c>
      <c r="C72" s="9">
        <f>'Financeiro - Access'!L4</f>
        <v>0</v>
      </c>
      <c r="D72" s="101"/>
      <c r="E72" s="101"/>
    </row>
    <row r="73" spans="1:5" x14ac:dyDescent="0.2">
      <c r="A73" s="2" t="s">
        <v>60</v>
      </c>
      <c r="B73" s="2" t="s">
        <v>242</v>
      </c>
      <c r="C73" s="9">
        <f>'Financeiro - Access'!L5</f>
        <v>0</v>
      </c>
    </row>
    <row r="74" spans="1:5" x14ac:dyDescent="0.2">
      <c r="A74" s="86" t="s">
        <v>87</v>
      </c>
      <c r="B74" s="86"/>
      <c r="C74" s="10">
        <f>SUM(C70:C73)</f>
        <v>10217400.369999999</v>
      </c>
    </row>
    <row r="76" spans="1:5" x14ac:dyDescent="0.2">
      <c r="A76" s="4" t="s">
        <v>226</v>
      </c>
    </row>
    <row r="78" spans="1:5" x14ac:dyDescent="0.2">
      <c r="A78" s="3" t="s">
        <v>54</v>
      </c>
      <c r="B78" s="3" t="s">
        <v>55</v>
      </c>
      <c r="C78" s="11" t="s">
        <v>249</v>
      </c>
    </row>
    <row r="79" spans="1:5" x14ac:dyDescent="0.2">
      <c r="A79" s="2" t="s">
        <v>57</v>
      </c>
      <c r="B79" s="2" t="s">
        <v>243</v>
      </c>
      <c r="C79" s="9"/>
    </row>
    <row r="80" spans="1:5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96" t="s">
        <v>296</v>
      </c>
      <c r="B84" s="96"/>
      <c r="C84" s="96"/>
    </row>
    <row r="85" spans="1:3" x14ac:dyDescent="0.2">
      <c r="A85" s="102" t="s">
        <v>348</v>
      </c>
      <c r="B85" s="103"/>
      <c r="C85" s="103"/>
    </row>
    <row r="86" spans="1:3" x14ac:dyDescent="0.2">
      <c r="A86" s="98"/>
      <c r="B86" s="98"/>
      <c r="C86" s="98"/>
    </row>
  </sheetData>
  <mergeCells count="17">
    <mergeCell ref="A1:C1"/>
    <mergeCell ref="B3:C3"/>
    <mergeCell ref="B4:C4"/>
    <mergeCell ref="B5:C5"/>
    <mergeCell ref="B6:C6"/>
    <mergeCell ref="A84:C84"/>
    <mergeCell ref="A85:C85"/>
    <mergeCell ref="A86:C86"/>
    <mergeCell ref="D72:E72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showGridLines="0" view="pageBreakPreview" topLeftCell="A70" zoomScale="115" zoomScaleNormal="100" zoomScaleSheetLayoutView="115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8.28515625" customWidth="1"/>
  </cols>
  <sheetData>
    <row r="1" spans="1:3" x14ac:dyDescent="0.2">
      <c r="A1" s="85" t="s">
        <v>227</v>
      </c>
      <c r="B1" s="85"/>
      <c r="C1" s="85"/>
    </row>
    <row r="3" spans="1:3" x14ac:dyDescent="0.2">
      <c r="A3" s="2" t="s">
        <v>48</v>
      </c>
      <c r="B3" s="80" t="s">
        <v>228</v>
      </c>
      <c r="C3" s="81"/>
    </row>
    <row r="4" spans="1:3" x14ac:dyDescent="0.2">
      <c r="A4" s="2" t="s">
        <v>49</v>
      </c>
      <c r="B4" s="87" t="s">
        <v>229</v>
      </c>
      <c r="C4" s="87"/>
    </row>
    <row r="5" spans="1:3" x14ac:dyDescent="0.2">
      <c r="A5" s="2" t="s">
        <v>50</v>
      </c>
      <c r="B5" s="88" t="s">
        <v>336</v>
      </c>
      <c r="C5" s="87"/>
    </row>
    <row r="6" spans="1:3" x14ac:dyDescent="0.2">
      <c r="A6" s="2" t="s">
        <v>51</v>
      </c>
      <c r="B6" s="87" t="s">
        <v>230</v>
      </c>
      <c r="C6" s="87"/>
    </row>
    <row r="7" spans="1:3" x14ac:dyDescent="0.2">
      <c r="A7" s="2" t="s">
        <v>52</v>
      </c>
      <c r="B7" s="106" t="s">
        <v>351</v>
      </c>
      <c r="C7" s="107"/>
    </row>
    <row r="8" spans="1:3" x14ac:dyDescent="0.2">
      <c r="A8" s="2" t="s">
        <v>53</v>
      </c>
      <c r="B8" s="84">
        <v>43119</v>
      </c>
      <c r="C8" s="81"/>
    </row>
    <row r="10" spans="1:3" x14ac:dyDescent="0.2">
      <c r="A10" s="4" t="s">
        <v>232</v>
      </c>
    </row>
    <row r="12" spans="1:3" x14ac:dyDescent="0.2">
      <c r="A12" s="3" t="s">
        <v>54</v>
      </c>
      <c r="B12" s="3" t="s">
        <v>55</v>
      </c>
      <c r="C12" s="11" t="s">
        <v>248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246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250</v>
      </c>
      <c r="C16" s="10">
        <v>37952.51</v>
      </c>
    </row>
    <row r="17" spans="1:3" x14ac:dyDescent="0.2">
      <c r="A17" s="86" t="s">
        <v>87</v>
      </c>
      <c r="B17" s="86"/>
      <c r="C17" s="10">
        <f>SUM(C13:C16)</f>
        <v>7434834.1800000006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249</v>
      </c>
    </row>
    <row r="22" spans="1:3" x14ac:dyDescent="0.2">
      <c r="A22" s="2" t="s">
        <v>57</v>
      </c>
      <c r="B22" s="2" t="s">
        <v>19</v>
      </c>
      <c r="C22" s="9">
        <f>'Despesa - Access'!L6</f>
        <v>16127.2</v>
      </c>
    </row>
    <row r="23" spans="1:3" x14ac:dyDescent="0.2">
      <c r="A23" s="2" t="s">
        <v>58</v>
      </c>
      <c r="B23" s="2" t="s">
        <v>20</v>
      </c>
      <c r="C23" s="9">
        <f>'Despesa - Access'!L7</f>
        <v>303356.74</v>
      </c>
    </row>
    <row r="24" spans="1:3" x14ac:dyDescent="0.2">
      <c r="A24" s="2" t="s">
        <v>59</v>
      </c>
      <c r="B24" s="2" t="s">
        <v>21</v>
      </c>
      <c r="C24" s="9">
        <f>'Despesa - Access'!L8</f>
        <v>51726</v>
      </c>
    </row>
    <row r="25" spans="1:3" x14ac:dyDescent="0.2">
      <c r="A25" s="2" t="s">
        <v>60</v>
      </c>
      <c r="B25" s="2" t="s">
        <v>22</v>
      </c>
      <c r="C25" s="9">
        <f>'Despesa - Access'!L9</f>
        <v>149232.41</v>
      </c>
    </row>
    <row r="26" spans="1:3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3" x14ac:dyDescent="0.2">
      <c r="A27" s="2" t="s">
        <v>62</v>
      </c>
      <c r="B27" s="2" t="s">
        <v>84</v>
      </c>
      <c r="C27" s="9">
        <f>'Despesa - Access'!L11</f>
        <v>65726.97</v>
      </c>
    </row>
    <row r="28" spans="1:3" x14ac:dyDescent="0.2">
      <c r="A28" s="2" t="s">
        <v>63</v>
      </c>
      <c r="B28" s="2" t="s">
        <v>24</v>
      </c>
      <c r="C28" s="9">
        <f>'Despesa - Access'!L12</f>
        <v>143518.71</v>
      </c>
    </row>
    <row r="29" spans="1:3" x14ac:dyDescent="0.2">
      <c r="A29" s="2" t="s">
        <v>64</v>
      </c>
      <c r="B29" s="2" t="s">
        <v>25</v>
      </c>
      <c r="C29" s="9">
        <f>'Despesa - Access'!L13</f>
        <v>65440.94</v>
      </c>
    </row>
    <row r="30" spans="1:3" x14ac:dyDescent="0.2">
      <c r="A30" s="2" t="s">
        <v>65</v>
      </c>
      <c r="B30" s="2" t="s">
        <v>26</v>
      </c>
      <c r="C30" s="9">
        <f>'Despesa - Access'!L14</f>
        <v>16315.82</v>
      </c>
    </row>
    <row r="31" spans="1:3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3" x14ac:dyDescent="0.2">
      <c r="A32" s="2" t="s">
        <v>67</v>
      </c>
      <c r="B32" s="2" t="s">
        <v>28</v>
      </c>
      <c r="C32" s="9">
        <f>'Despesa - Access'!L16</f>
        <v>10672.68</v>
      </c>
    </row>
    <row r="33" spans="1:3" x14ac:dyDescent="0.2">
      <c r="A33" s="2" t="s">
        <v>68</v>
      </c>
      <c r="B33" s="2" t="s">
        <v>29</v>
      </c>
      <c r="C33" s="9">
        <f>'Despesa - Access'!L17</f>
        <v>21127.53</v>
      </c>
    </row>
    <row r="34" spans="1:3" ht="63.75" x14ac:dyDescent="0.2">
      <c r="A34" s="6" t="s">
        <v>69</v>
      </c>
      <c r="B34" s="7" t="s">
        <v>253</v>
      </c>
      <c r="C34" s="9">
        <f>'Despesa - Access'!L18</f>
        <v>13150.53</v>
      </c>
    </row>
    <row r="35" spans="1:3" x14ac:dyDescent="0.2">
      <c r="A35" s="2" t="s">
        <v>70</v>
      </c>
      <c r="B35" s="2" t="s">
        <v>30</v>
      </c>
      <c r="C35" s="9">
        <f>'Despesa - Access'!L19</f>
        <v>228143.92</v>
      </c>
    </row>
    <row r="36" spans="1:3" x14ac:dyDescent="0.2">
      <c r="A36" s="2" t="s">
        <v>71</v>
      </c>
      <c r="B36" s="2" t="s">
        <v>241</v>
      </c>
      <c r="C36" s="9">
        <f>'Despesa - Access'!L20</f>
        <v>388955.82</v>
      </c>
    </row>
    <row r="37" spans="1:3" x14ac:dyDescent="0.2">
      <c r="A37" s="2" t="s">
        <v>72</v>
      </c>
      <c r="B37" s="2" t="s">
        <v>31</v>
      </c>
      <c r="C37" s="9">
        <f>'Despesa - Access'!L21</f>
        <v>1751.12</v>
      </c>
    </row>
    <row r="38" spans="1:3" ht="25.5" x14ac:dyDescent="0.2">
      <c r="A38" s="6" t="s">
        <v>73</v>
      </c>
      <c r="B38" s="25" t="s">
        <v>85</v>
      </c>
      <c r="C38" s="9">
        <f>'Despesa - Access'!L22</f>
        <v>30993.91</v>
      </c>
    </row>
    <row r="39" spans="1:3" x14ac:dyDescent="0.2">
      <c r="A39" s="2" t="s">
        <v>74</v>
      </c>
      <c r="B39" s="2" t="s">
        <v>32</v>
      </c>
      <c r="C39" s="9">
        <f>'Despesa - Access'!L23</f>
        <v>0</v>
      </c>
    </row>
    <row r="40" spans="1:3" x14ac:dyDescent="0.2">
      <c r="A40" s="2" t="s">
        <v>75</v>
      </c>
      <c r="B40" s="2" t="s">
        <v>33</v>
      </c>
      <c r="C40" s="9">
        <f>'Despesa - Access'!L24</f>
        <v>0</v>
      </c>
    </row>
    <row r="41" spans="1:3" x14ac:dyDescent="0.2">
      <c r="A41" s="2" t="s">
        <v>76</v>
      </c>
      <c r="B41" s="2" t="s">
        <v>34</v>
      </c>
      <c r="C41" s="9">
        <f>'Despesa - Access'!L25</f>
        <v>16000</v>
      </c>
    </row>
    <row r="42" spans="1:3" x14ac:dyDescent="0.2">
      <c r="A42" s="2" t="s">
        <v>77</v>
      </c>
      <c r="B42" s="2" t="s">
        <v>35</v>
      </c>
      <c r="C42" s="9">
        <f>'Despesa - Access'!L26</f>
        <v>0</v>
      </c>
    </row>
    <row r="43" spans="1:3" x14ac:dyDescent="0.2">
      <c r="A43" s="2" t="s">
        <v>78</v>
      </c>
      <c r="B43" s="2" t="s">
        <v>36</v>
      </c>
      <c r="C43" s="9">
        <f>'Despesa - Access'!L27</f>
        <v>0</v>
      </c>
    </row>
    <row r="44" spans="1:3" x14ac:dyDescent="0.2">
      <c r="A44" s="2" t="s">
        <v>79</v>
      </c>
      <c r="B44" s="2" t="s">
        <v>37</v>
      </c>
      <c r="C44" s="9">
        <f>'Despesa - Access'!L28</f>
        <v>3056.94</v>
      </c>
    </row>
    <row r="45" spans="1:3" x14ac:dyDescent="0.2">
      <c r="A45" s="2" t="s">
        <v>80</v>
      </c>
      <c r="B45" s="2" t="s">
        <v>86</v>
      </c>
      <c r="C45" s="9">
        <f>'Despesa - Access'!L29</f>
        <v>28287.81</v>
      </c>
    </row>
    <row r="46" spans="1:3" x14ac:dyDescent="0.2">
      <c r="A46" s="2" t="s">
        <v>81</v>
      </c>
      <c r="B46" s="2" t="s">
        <v>38</v>
      </c>
      <c r="C46" s="9">
        <f>'Despesa - Access'!L30</f>
        <v>0</v>
      </c>
    </row>
    <row r="47" spans="1:3" x14ac:dyDescent="0.2">
      <c r="A47" s="2" t="s">
        <v>82</v>
      </c>
      <c r="B47" s="2" t="s">
        <v>39</v>
      </c>
      <c r="C47" s="9">
        <f>'Despesa - Access'!L31</f>
        <v>401635.21</v>
      </c>
    </row>
    <row r="48" spans="1:3" x14ac:dyDescent="0.2">
      <c r="A48" s="86" t="s">
        <v>87</v>
      </c>
      <c r="B48" s="86"/>
      <c r="C48" s="10">
        <f>SUM(C22:C47)</f>
        <v>2050586.5</v>
      </c>
    </row>
    <row r="50" spans="1:5" x14ac:dyDescent="0.2">
      <c r="A50" s="4" t="s">
        <v>233</v>
      </c>
    </row>
    <row r="52" spans="1:5" x14ac:dyDescent="0.2">
      <c r="A52" s="3" t="s">
        <v>54</v>
      </c>
      <c r="B52" s="3" t="s">
        <v>55</v>
      </c>
      <c r="C52" s="11" t="s">
        <v>248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  <c r="D55" s="70">
        <v>7432204.7800000003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  <c r="D56" s="70">
        <v>2232227.0499999998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  <c r="D57" s="70">
        <v>8000</v>
      </c>
    </row>
    <row r="58" spans="1:5" x14ac:dyDescent="0.2">
      <c r="A58" s="86" t="s">
        <v>87</v>
      </c>
      <c r="B58" s="86"/>
      <c r="C58" s="10">
        <f>SUM(C53:C57)</f>
        <v>0</v>
      </c>
      <c r="D58" s="70">
        <v>0</v>
      </c>
    </row>
    <row r="59" spans="1:5" x14ac:dyDescent="0.2">
      <c r="D59" s="70">
        <v>9672431.8300000001</v>
      </c>
      <c r="E59" s="70">
        <f>+D59-C74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248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3" x14ac:dyDescent="0.2">
      <c r="A65" s="86" t="s">
        <v>87</v>
      </c>
      <c r="B65" s="8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249</v>
      </c>
    </row>
    <row r="70" spans="1:3" x14ac:dyDescent="0.2">
      <c r="A70" s="2" t="s">
        <v>57</v>
      </c>
      <c r="B70" s="2" t="s">
        <v>91</v>
      </c>
      <c r="C70" s="9">
        <f>'Financeiro - Access'!M2</f>
        <v>7432204.7800000003</v>
      </c>
    </row>
    <row r="71" spans="1:3" x14ac:dyDescent="0.2">
      <c r="A71" s="2" t="s">
        <v>58</v>
      </c>
      <c r="B71" s="2" t="s">
        <v>92</v>
      </c>
      <c r="C71" s="9">
        <f>'Financeiro - Access'!M3</f>
        <v>2232227.0499999998</v>
      </c>
    </row>
    <row r="72" spans="1:3" x14ac:dyDescent="0.2">
      <c r="A72" s="2" t="s">
        <v>59</v>
      </c>
      <c r="B72" s="2" t="s">
        <v>161</v>
      </c>
      <c r="C72" s="9">
        <f>'Financeiro - Access'!M4</f>
        <v>8000</v>
      </c>
    </row>
    <row r="73" spans="1:3" x14ac:dyDescent="0.2">
      <c r="A73" s="2" t="s">
        <v>60</v>
      </c>
      <c r="B73" s="2" t="s">
        <v>242</v>
      </c>
      <c r="C73" s="9">
        <f>'Financeiro - Access'!M5</f>
        <v>0</v>
      </c>
    </row>
    <row r="74" spans="1:3" x14ac:dyDescent="0.2">
      <c r="A74" s="86" t="s">
        <v>87</v>
      </c>
      <c r="B74" s="86"/>
      <c r="C74" s="10">
        <f>SUM(C70:C73)</f>
        <v>9672431.8300000001</v>
      </c>
    </row>
    <row r="76" spans="1:3" x14ac:dyDescent="0.2">
      <c r="A76" s="4" t="s">
        <v>226</v>
      </c>
    </row>
    <row r="78" spans="1:3" x14ac:dyDescent="0.2">
      <c r="A78" s="3" t="s">
        <v>54</v>
      </c>
      <c r="B78" s="3" t="s">
        <v>55</v>
      </c>
      <c r="C78" s="11" t="s">
        <v>248</v>
      </c>
    </row>
    <row r="79" spans="1:3" x14ac:dyDescent="0.2">
      <c r="A79" s="2" t="s">
        <v>57</v>
      </c>
      <c r="B79" s="2" t="s">
        <v>243</v>
      </c>
      <c r="C79" s="9"/>
    </row>
    <row r="80" spans="1:3" x14ac:dyDescent="0.2">
      <c r="A80" s="2" t="s">
        <v>58</v>
      </c>
      <c r="B80" s="2" t="s">
        <v>244</v>
      </c>
      <c r="C80" s="9"/>
    </row>
    <row r="81" spans="1:3" x14ac:dyDescent="0.2">
      <c r="A81" s="2" t="s">
        <v>59</v>
      </c>
      <c r="B81" s="2" t="s">
        <v>245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86" t="s">
        <v>87</v>
      </c>
      <c r="B83" s="86"/>
      <c r="C83" s="10">
        <f>SUM(C79:C82)</f>
        <v>0</v>
      </c>
    </row>
    <row r="84" spans="1:3" x14ac:dyDescent="0.2">
      <c r="A84" s="96" t="s">
        <v>296</v>
      </c>
      <c r="B84" s="96"/>
      <c r="C84" s="96"/>
    </row>
    <row r="85" spans="1:3" x14ac:dyDescent="0.2">
      <c r="A85" s="98"/>
      <c r="B85" s="98"/>
      <c r="C85" s="98"/>
    </row>
  </sheetData>
  <mergeCells count="15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2018-01-16T19:33:56Z</cp:lastPrinted>
  <dcterms:created xsi:type="dcterms:W3CDTF">2010-03-11T09:53:57Z</dcterms:created>
  <dcterms:modified xsi:type="dcterms:W3CDTF">2018-01-16T20:25:22Z</dcterms:modified>
</cp:coreProperties>
</file>