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270" windowWidth="15480" windowHeight="8520" tabRatio="818" firstSheet="11" activeTab="11"/>
  </bookViews>
  <sheets>
    <sheet name="Anexo I - Jan" sheetId="2" state="hidden" r:id="rId1"/>
    <sheet name="Anexo I - Fev" sheetId="3" state="hidden" r:id="rId2"/>
    <sheet name="Anexo I - Mar" sheetId="13" state="hidden" r:id="rId3"/>
    <sheet name="Anexo I - Abr" sheetId="12" state="hidden" r:id="rId4"/>
    <sheet name="Anexo I - Mai" sheetId="11" state="hidden" r:id="rId5"/>
    <sheet name="Anexo I - Jun" sheetId="10" state="hidden" r:id="rId6"/>
    <sheet name="Anexo I - Jul" sheetId="9" state="hidden" r:id="rId7"/>
    <sheet name="Anexo I - Ago" sheetId="8" state="hidden" r:id="rId8"/>
    <sheet name="Anexo I - Set" sheetId="7" state="hidden" r:id="rId9"/>
    <sheet name="Anexo I - Out" sheetId="6" state="hidden" r:id="rId10"/>
    <sheet name="Anexo I - Nov" sheetId="5" state="hidden" r:id="rId11"/>
    <sheet name="Anexo I - Dez" sheetId="4" r:id="rId12"/>
    <sheet name="Anexo I - RP" sheetId="17" state="hidden" r:id="rId13"/>
    <sheet name="Anexo II - Orcamento" sheetId="14" state="hidden" r:id="rId14"/>
    <sheet name="Despesa - Access" sheetId="1" state="hidden" r:id="rId15"/>
    <sheet name="Financeiro - Access" sheetId="18" state="hidden" r:id="rId16"/>
    <sheet name="RP - Access" sheetId="16" state="hidden" r:id="rId17"/>
    <sheet name="Orcamento - Access" sheetId="15" state="hidden" r:id="rId18"/>
    <sheet name="Decisões Judiciais" sheetId="20" state="hidden" r:id="rId19"/>
    <sheet name="Arrec. Custas" sheetId="19" state="hidden" r:id="rId20"/>
  </sheets>
  <definedNames>
    <definedName name="_xlnm.Print_Area" localSheetId="3">'Anexo I - Abr'!$A$1:$C$85</definedName>
    <definedName name="_xlnm.Print_Area" localSheetId="7">'Anexo I - Ago'!$A$1:$C$85</definedName>
    <definedName name="_xlnm.Print_Area" localSheetId="11">'Anexo I - Dez'!$A$1:$C$84</definedName>
    <definedName name="_xlnm.Print_Area" localSheetId="1">'Anexo I - Fev'!$A$1:$C$84</definedName>
    <definedName name="_xlnm.Print_Area" localSheetId="0">'Anexo I - Jan'!$A$1:$C$87</definedName>
    <definedName name="_xlnm.Print_Area" localSheetId="6">'Anexo I - Jul'!$A$1:$C$85</definedName>
    <definedName name="_xlnm.Print_Area" localSheetId="5">'Anexo I - Jun'!$A$1:$C$86</definedName>
    <definedName name="_xlnm.Print_Area" localSheetId="4">'Anexo I - Mai'!$A$1:$C$87</definedName>
    <definedName name="_xlnm.Print_Area" localSheetId="2">'Anexo I - Mar'!$A$1:$C$87</definedName>
    <definedName name="_xlnm.Print_Area" localSheetId="10">'Anexo I - Nov'!$A$1:$C$85</definedName>
    <definedName name="_xlnm.Print_Area" localSheetId="9">'Anexo I - Out'!$A$1:$C$87</definedName>
    <definedName name="_xlnm.Print_Area" localSheetId="12">'Anexo I - RP'!$A$1:$C$67</definedName>
    <definedName name="_xlnm.Print_Area" localSheetId="8">'Anexo I - Set'!$A$1:$C$84</definedName>
    <definedName name="_xlnm.Print_Area" localSheetId="13">'Anexo II - Orcamento'!$A$1:$T$21</definedName>
    <definedName name="Consulta_de_Banco_de_dados_do_MS_Access" localSheetId="14">'Despesa - Access'!#REF!</definedName>
    <definedName name="Consulta_de_Banco_de_dados_do_MS_Access" localSheetId="17">'Orcamento - Access'!$A$1:$AE$16</definedName>
    <definedName name="Consulta_de_Banco_de_dados_do_MS_Access_1" localSheetId="14">'Despesa - Access'!#REF!</definedName>
    <definedName name="Consulta_de_Banco_de_dados_do_MS_Access_1" localSheetId="15">'Financeiro - Access'!#REF!</definedName>
    <definedName name="Consulta_de_Banco_de_dados_do_MS_Access_1" localSheetId="17">'Orcamento - Access'!$A$1:$AC$20</definedName>
    <definedName name="Consulta_de_Banco_de_dados_do_MS_Access_2" localSheetId="14">'Despesa - Access'!#REF!</definedName>
    <definedName name="Consulta_de_Banco_de_dados_do_MS_Access_2" localSheetId="17">'Orcamento - Access'!$A$1:$AC$19</definedName>
    <definedName name="Consulta_de_Banco_de_dados_do_MS_Access_3" localSheetId="14">'Despesa - Access'!#REF!</definedName>
    <definedName name="Consulta_de_Banco_de_dados_do_MS_Access_4" localSheetId="14">'Despesa - Access'!#REF!</definedName>
    <definedName name="Consulta_de_Banco_de_dados_MS_Access" localSheetId="16">'RP - Access'!#REF!</definedName>
    <definedName name="Consulta_de_Banco_de_dados_MS_Access_1" localSheetId="15">'Financeiro - Access'!#REF!</definedName>
    <definedName name="Despesa_SJMS___2013" localSheetId="14" hidden="1">'Despesa - Access'!$A$1:$Q$38</definedName>
    <definedName name="Repasse_SJMS___2013" localSheetId="15" hidden="1">'Financeiro - Access'!$A$1:$R$5</definedName>
    <definedName name="Restos_a_Pagar_SJMS___2013" localSheetId="16" hidden="1">'RP - Access'!$A$1:$F$38</definedName>
  </definedNames>
  <calcPr calcId="145621"/>
</workbook>
</file>

<file path=xl/calcChain.xml><?xml version="1.0" encoding="utf-8"?>
<calcChain xmlns="http://schemas.openxmlformats.org/spreadsheetml/2006/main">
  <c r="C63" i="5" l="1"/>
  <c r="C63" i="6"/>
  <c r="C71" i="4" l="1"/>
  <c r="C72" i="4"/>
  <c r="C73" i="4"/>
  <c r="C70" i="4"/>
  <c r="C64" i="4"/>
  <c r="C63" i="4"/>
  <c r="C54" i="4"/>
  <c r="C55" i="4"/>
  <c r="C56" i="4"/>
  <c r="C57" i="4"/>
  <c r="C53" i="4"/>
  <c r="C43" i="4"/>
  <c r="C44" i="4"/>
  <c r="C45" i="4"/>
  <c r="C46" i="4"/>
  <c r="C47" i="4"/>
  <c r="C34" i="4"/>
  <c r="C35" i="4"/>
  <c r="C36" i="4"/>
  <c r="C37" i="4"/>
  <c r="C38" i="4"/>
  <c r="C39" i="4"/>
  <c r="C40" i="4"/>
  <c r="C41" i="4"/>
  <c r="C42" i="4"/>
  <c r="C23" i="4"/>
  <c r="C24" i="4"/>
  <c r="C25" i="4"/>
  <c r="C26" i="4"/>
  <c r="C27" i="4"/>
  <c r="C28" i="4"/>
  <c r="C29" i="4"/>
  <c r="C30" i="4"/>
  <c r="C31" i="4"/>
  <c r="C32" i="4"/>
  <c r="C33" i="4"/>
  <c r="C22" i="4"/>
  <c r="C14" i="4"/>
  <c r="C15" i="4"/>
  <c r="C16" i="4"/>
  <c r="C13" i="4"/>
  <c r="C64" i="5" l="1"/>
  <c r="C54" i="5"/>
  <c r="C55" i="5"/>
  <c r="C56" i="5"/>
  <c r="C57" i="5"/>
  <c r="C53" i="5"/>
  <c r="C41" i="5"/>
  <c r="C42" i="5"/>
  <c r="C43" i="5"/>
  <c r="C44" i="5"/>
  <c r="C45" i="5"/>
  <c r="C46" i="5"/>
  <c r="C47" i="5"/>
  <c r="C34" i="5"/>
  <c r="C35" i="5"/>
  <c r="C36" i="5"/>
  <c r="C37" i="5"/>
  <c r="C38" i="5"/>
  <c r="C39" i="5"/>
  <c r="C40" i="5"/>
  <c r="C23" i="5"/>
  <c r="C24" i="5"/>
  <c r="C25" i="5"/>
  <c r="C26" i="5"/>
  <c r="C27" i="5"/>
  <c r="C28" i="5"/>
  <c r="C29" i="5"/>
  <c r="C30" i="5"/>
  <c r="C31" i="5"/>
  <c r="C32" i="5"/>
  <c r="C33" i="5"/>
  <c r="C22" i="5"/>
  <c r="C71" i="6" l="1"/>
  <c r="C72" i="6"/>
  <c r="C73" i="6"/>
  <c r="C70" i="6"/>
  <c r="C64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 l="1"/>
  <c r="C15" i="6"/>
  <c r="C13" i="6"/>
  <c r="C64" i="7" l="1"/>
  <c r="C63" i="7"/>
  <c r="C54" i="7"/>
  <c r="C55" i="7"/>
  <c r="C56" i="7"/>
  <c r="C57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17" i="7" l="1"/>
  <c r="C63" i="8"/>
  <c r="C38" i="8" l="1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22" i="8"/>
  <c r="C64" i="8"/>
  <c r="C54" i="8"/>
  <c r="C55" i="8"/>
  <c r="C56" i="8"/>
  <c r="C57" i="8"/>
  <c r="C53" i="8"/>
  <c r="C14" i="8"/>
  <c r="C15" i="8"/>
  <c r="C64" i="9" l="1"/>
  <c r="C63" i="9"/>
  <c r="C54" i="9"/>
  <c r="C55" i="9"/>
  <c r="C56" i="9"/>
  <c r="C57" i="9"/>
  <c r="C53" i="9"/>
  <c r="C36" i="9"/>
  <c r="C37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22" i="9"/>
  <c r="C14" i="9"/>
  <c r="C15" i="9"/>
  <c r="C16" i="9"/>
  <c r="C13" i="9"/>
  <c r="C63" i="10" l="1"/>
  <c r="C57" i="10"/>
  <c r="C56" i="10"/>
  <c r="C55" i="10"/>
  <c r="C54" i="10"/>
  <c r="C53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2" i="11"/>
  <c r="C63" i="11" l="1"/>
  <c r="C57" i="11"/>
  <c r="C56" i="11"/>
  <c r="C55" i="11"/>
  <c r="C54" i="11"/>
  <c r="C53" i="11"/>
  <c r="C47" i="11"/>
  <c r="C46" i="11"/>
  <c r="E44" i="11" s="1"/>
  <c r="C45" i="11"/>
  <c r="E43" i="11" s="1"/>
  <c r="C44" i="11"/>
  <c r="E42" i="11" s="1"/>
  <c r="C43" i="11"/>
  <c r="E41" i="11" s="1"/>
  <c r="C42" i="11"/>
  <c r="E40" i="11" s="1"/>
  <c r="C41" i="11"/>
  <c r="E39" i="11" s="1"/>
  <c r="C40" i="11"/>
  <c r="E38" i="11" s="1"/>
  <c r="C39" i="11"/>
  <c r="E37" i="11" s="1"/>
  <c r="C38" i="11"/>
  <c r="E36" i="11" s="1"/>
  <c r="C37" i="11"/>
  <c r="E35" i="11" s="1"/>
  <c r="C36" i="11"/>
  <c r="E34" i="11" s="1"/>
  <c r="C35" i="11"/>
  <c r="E33" i="11" s="1"/>
  <c r="C34" i="11"/>
  <c r="E32" i="11" s="1"/>
  <c r="C33" i="11"/>
  <c r="E31" i="11" s="1"/>
  <c r="C32" i="11"/>
  <c r="E30" i="11" s="1"/>
  <c r="C31" i="11"/>
  <c r="E29" i="11" s="1"/>
  <c r="C30" i="11"/>
  <c r="E28" i="11" s="1"/>
  <c r="C29" i="11"/>
  <c r="E27" i="11" s="1"/>
  <c r="C28" i="11"/>
  <c r="E26" i="11" s="1"/>
  <c r="C27" i="11"/>
  <c r="E25" i="11" s="1"/>
  <c r="C26" i="11"/>
  <c r="E24" i="11" s="1"/>
  <c r="C25" i="11"/>
  <c r="E23" i="11" s="1"/>
  <c r="C24" i="11"/>
  <c r="E22" i="11" s="1"/>
  <c r="C23" i="11"/>
  <c r="E21" i="11" s="1"/>
  <c r="C16" i="11"/>
  <c r="C71" i="12" l="1"/>
  <c r="C72" i="12"/>
  <c r="C73" i="12"/>
  <c r="C70" i="12"/>
  <c r="C64" i="12"/>
  <c r="C63" i="12"/>
  <c r="C54" i="12"/>
  <c r="C55" i="12"/>
  <c r="C56" i="12"/>
  <c r="C57" i="12"/>
  <c r="C53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22" i="12"/>
  <c r="C14" i="12"/>
  <c r="C15" i="12"/>
  <c r="C16" i="12"/>
  <c r="C13" i="12"/>
  <c r="C64" i="13" l="1"/>
  <c r="C63" i="13"/>
  <c r="C54" i="13"/>
  <c r="C55" i="13"/>
  <c r="C56" i="13"/>
  <c r="C57" i="13"/>
  <c r="C53" i="13"/>
  <c r="C37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22" i="13"/>
  <c r="C14" i="13"/>
  <c r="C15" i="13"/>
  <c r="C16" i="13"/>
  <c r="C64" i="3" l="1"/>
  <c r="C63" i="3"/>
  <c r="C54" i="3"/>
  <c r="C55" i="3"/>
  <c r="C56" i="3"/>
  <c r="C57" i="3"/>
  <c r="C53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2" i="3"/>
  <c r="C16" i="3"/>
  <c r="C48" i="3" l="1"/>
  <c r="C64" i="2"/>
  <c r="C63" i="2"/>
  <c r="C71" i="2"/>
  <c r="C72" i="2"/>
  <c r="C73" i="2"/>
  <c r="C70" i="2"/>
  <c r="C54" i="2"/>
  <c r="C55" i="2"/>
  <c r="C56" i="2"/>
  <c r="C57" i="2"/>
  <c r="C53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15" i="2"/>
  <c r="C14" i="2"/>
  <c r="C13" i="2"/>
  <c r="C17" i="2" l="1"/>
  <c r="C64" i="17" l="1"/>
  <c r="C63" i="17"/>
  <c r="C54" i="17"/>
  <c r="C55" i="17"/>
  <c r="C56" i="17"/>
  <c r="C57" i="17"/>
  <c r="C53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22" i="17"/>
  <c r="C14" i="17"/>
  <c r="C15" i="17"/>
  <c r="C16" i="17"/>
  <c r="C13" i="17"/>
  <c r="O7" i="18" l="1"/>
  <c r="C83" i="6" l="1"/>
  <c r="C17" i="6" l="1"/>
  <c r="C48" i="6"/>
  <c r="C65" i="6"/>
  <c r="C58" i="6"/>
  <c r="C74" i="6"/>
  <c r="C71" i="5"/>
  <c r="C72" i="5"/>
  <c r="C73" i="5"/>
  <c r="C70" i="5"/>
  <c r="C14" i="5"/>
  <c r="C15" i="5"/>
  <c r="C13" i="5"/>
  <c r="C71" i="7"/>
  <c r="C72" i="7"/>
  <c r="C73" i="7"/>
  <c r="C70" i="7"/>
  <c r="C71" i="8"/>
  <c r="C72" i="8"/>
  <c r="C73" i="8"/>
  <c r="C70" i="8"/>
  <c r="C13" i="8"/>
  <c r="C71" i="9"/>
  <c r="C72" i="9"/>
  <c r="C73" i="9"/>
  <c r="C70" i="9"/>
  <c r="C71" i="10"/>
  <c r="C72" i="10"/>
  <c r="C73" i="10"/>
  <c r="C70" i="10"/>
  <c r="C64" i="10"/>
  <c r="C14" i="10"/>
  <c r="C15" i="10"/>
  <c r="C13" i="10"/>
  <c r="C71" i="11"/>
  <c r="C72" i="11"/>
  <c r="C73" i="11"/>
  <c r="C70" i="11"/>
  <c r="C64" i="11"/>
  <c r="C14" i="11"/>
  <c r="C15" i="11"/>
  <c r="C13" i="11"/>
  <c r="C71" i="13"/>
  <c r="C72" i="13"/>
  <c r="C73" i="13"/>
  <c r="C70" i="13"/>
  <c r="C13" i="13"/>
  <c r="C71" i="3"/>
  <c r="C72" i="3"/>
  <c r="C73" i="3"/>
  <c r="C70" i="3"/>
  <c r="C14" i="3"/>
  <c r="C15" i="3"/>
  <c r="C13" i="3"/>
  <c r="P7" i="18"/>
  <c r="N7" i="18"/>
  <c r="M7" i="18"/>
  <c r="L7" i="18"/>
  <c r="K7" i="18"/>
  <c r="J7" i="18"/>
  <c r="I7" i="18"/>
  <c r="H7" i="18"/>
  <c r="G7" i="18"/>
  <c r="F7" i="18"/>
  <c r="E7" i="18"/>
  <c r="C83" i="12"/>
  <c r="C83" i="8"/>
  <c r="C83" i="4"/>
  <c r="C83" i="3"/>
  <c r="C88" i="2"/>
  <c r="B43" i="19"/>
  <c r="E43" i="19"/>
  <c r="C83" i="2"/>
  <c r="C83" i="9"/>
  <c r="C83" i="10"/>
  <c r="C83" i="11"/>
  <c r="C83" i="13"/>
  <c r="C83" i="5"/>
  <c r="C58" i="17"/>
  <c r="C48" i="17"/>
  <c r="C17" i="17"/>
  <c r="C65" i="17"/>
  <c r="C83" i="7"/>
  <c r="S4" i="14"/>
  <c r="S5" i="14"/>
  <c r="S6" i="14"/>
  <c r="S7" i="14"/>
  <c r="C50" i="14" s="1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C42" i="14"/>
  <c r="L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C28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C35" i="14" s="1"/>
  <c r="C33" i="14"/>
  <c r="T21" i="14"/>
  <c r="R21" i="14"/>
  <c r="P21" i="14"/>
  <c r="N21" i="14"/>
  <c r="M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R20" i="14"/>
  <c r="P20" i="14"/>
  <c r="N20" i="14"/>
  <c r="M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R19" i="14"/>
  <c r="P19" i="14"/>
  <c r="N19" i="14"/>
  <c r="M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R18" i="14"/>
  <c r="P18" i="14"/>
  <c r="N18" i="14"/>
  <c r="M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R17" i="14"/>
  <c r="P17" i="14"/>
  <c r="N17" i="14"/>
  <c r="M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R16" i="14"/>
  <c r="P16" i="14"/>
  <c r="N16" i="14"/>
  <c r="M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R15" i="14"/>
  <c r="P15" i="14"/>
  <c r="N15" i="14"/>
  <c r="M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R14" i="14"/>
  <c r="P14" i="14"/>
  <c r="N14" i="14"/>
  <c r="M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R13" i="14"/>
  <c r="P13" i="14"/>
  <c r="N13" i="14"/>
  <c r="M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R12" i="14"/>
  <c r="P12" i="14"/>
  <c r="N12" i="14"/>
  <c r="M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R11" i="14"/>
  <c r="P11" i="14"/>
  <c r="N11" i="14"/>
  <c r="M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R10" i="14"/>
  <c r="P10" i="14"/>
  <c r="N10" i="14"/>
  <c r="M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R9" i="14"/>
  <c r="P9" i="14"/>
  <c r="N9" i="14"/>
  <c r="M9" i="14"/>
  <c r="K9" i="14"/>
  <c r="J9" i="14"/>
  <c r="I9" i="14"/>
  <c r="H9" i="14"/>
  <c r="G9" i="14"/>
  <c r="F9" i="14"/>
  <c r="E9" i="14"/>
  <c r="D9" i="14"/>
  <c r="C9" i="14"/>
  <c r="B9" i="14"/>
  <c r="A9" i="14"/>
  <c r="T8" i="14"/>
  <c r="R8" i="14"/>
  <c r="P8" i="14"/>
  <c r="N8" i="14"/>
  <c r="M8" i="14"/>
  <c r="K8" i="14"/>
  <c r="J8" i="14"/>
  <c r="I8" i="14"/>
  <c r="H8" i="14"/>
  <c r="G8" i="14"/>
  <c r="F8" i="14"/>
  <c r="E8" i="14"/>
  <c r="D8" i="14"/>
  <c r="C8" i="14"/>
  <c r="B8" i="14"/>
  <c r="A8" i="14"/>
  <c r="T7" i="14"/>
  <c r="R7" i="14"/>
  <c r="P7" i="14"/>
  <c r="N7" i="14"/>
  <c r="M7" i="14"/>
  <c r="K7" i="14"/>
  <c r="J7" i="14"/>
  <c r="I7" i="14"/>
  <c r="H7" i="14"/>
  <c r="G7" i="14"/>
  <c r="F7" i="14"/>
  <c r="E7" i="14"/>
  <c r="D7" i="14"/>
  <c r="C7" i="14"/>
  <c r="B7" i="14"/>
  <c r="A7" i="14"/>
  <c r="T6" i="14"/>
  <c r="R6" i="14"/>
  <c r="P6" i="14"/>
  <c r="N6" i="14"/>
  <c r="M6" i="14"/>
  <c r="K6" i="14"/>
  <c r="J6" i="14"/>
  <c r="I6" i="14"/>
  <c r="H6" i="14"/>
  <c r="G6" i="14"/>
  <c r="F6" i="14"/>
  <c r="E6" i="14"/>
  <c r="D6" i="14"/>
  <c r="C6" i="14"/>
  <c r="B6" i="14"/>
  <c r="A6" i="14"/>
  <c r="T5" i="14"/>
  <c r="R5" i="14"/>
  <c r="P5" i="14"/>
  <c r="N5" i="14"/>
  <c r="M5" i="14"/>
  <c r="K5" i="14"/>
  <c r="J5" i="14"/>
  <c r="I5" i="14"/>
  <c r="H5" i="14"/>
  <c r="G5" i="14"/>
  <c r="F5" i="14"/>
  <c r="E5" i="14"/>
  <c r="D5" i="14"/>
  <c r="C5" i="14"/>
  <c r="B5" i="14"/>
  <c r="A5" i="14"/>
  <c r="T4" i="14"/>
  <c r="R4" i="14"/>
  <c r="P4" i="14"/>
  <c r="N4" i="14"/>
  <c r="M4" i="14"/>
  <c r="K4" i="14"/>
  <c r="J4" i="14"/>
  <c r="I4" i="14"/>
  <c r="H4" i="14"/>
  <c r="G4" i="14"/>
  <c r="C41" i="14"/>
  <c r="C34" i="14"/>
  <c r="C49" i="14"/>
  <c r="F4" i="14"/>
  <c r="E4" i="14"/>
  <c r="D4" i="14"/>
  <c r="C4" i="14"/>
  <c r="B4" i="14"/>
  <c r="A4" i="14"/>
  <c r="D18" i="19"/>
  <c r="G18" i="19"/>
  <c r="G20" i="19"/>
  <c r="G22" i="19"/>
  <c r="G24" i="19"/>
  <c r="G26" i="19"/>
  <c r="G28" i="19"/>
  <c r="G30" i="19"/>
  <c r="G32" i="19"/>
  <c r="G34" i="19"/>
  <c r="G36" i="19"/>
  <c r="G38" i="19"/>
  <c r="G40" i="19"/>
  <c r="G43" i="19"/>
  <c r="F43" i="19"/>
  <c r="D20" i="19"/>
  <c r="D43" i="19" s="1"/>
  <c r="D22" i="19"/>
  <c r="D24" i="19"/>
  <c r="D26" i="19"/>
  <c r="D28" i="19"/>
  <c r="D30" i="19"/>
  <c r="D32" i="19"/>
  <c r="D34" i="19"/>
  <c r="D36" i="19"/>
  <c r="D38" i="19"/>
  <c r="D40" i="19"/>
  <c r="C43" i="19"/>
  <c r="C71" i="17" l="1"/>
  <c r="C65" i="10"/>
  <c r="C65" i="8"/>
  <c r="C58" i="9"/>
  <c r="C65" i="3"/>
  <c r="C65" i="4"/>
  <c r="C65" i="2"/>
  <c r="C65" i="12"/>
  <c r="C65" i="11"/>
  <c r="C65" i="7"/>
  <c r="C65" i="5"/>
  <c r="C74" i="2"/>
  <c r="C17" i="13"/>
  <c r="C65" i="13"/>
  <c r="C58" i="11"/>
  <c r="C74" i="10"/>
  <c r="C65" i="9"/>
  <c r="C58" i="5"/>
  <c r="C74" i="4"/>
  <c r="C58" i="3"/>
  <c r="C74" i="3"/>
  <c r="C58" i="13"/>
  <c r="C74" i="13"/>
  <c r="C17" i="12"/>
  <c r="C48" i="12"/>
  <c r="C58" i="12"/>
  <c r="C17" i="11"/>
  <c r="C58" i="10"/>
  <c r="C17" i="9"/>
  <c r="C74" i="9"/>
  <c r="C17" i="8"/>
  <c r="C48" i="8"/>
  <c r="C58" i="7"/>
  <c r="C74" i="7"/>
  <c r="E59" i="7" s="1"/>
  <c r="C17" i="5"/>
  <c r="C74" i="5"/>
  <c r="C48" i="4"/>
  <c r="C58" i="4"/>
  <c r="Q7" i="18"/>
  <c r="C74" i="11"/>
  <c r="C17" i="10"/>
  <c r="C48" i="10"/>
  <c r="C58" i="8"/>
  <c r="C17" i="4"/>
  <c r="C48" i="2"/>
  <c r="C74" i="12"/>
  <c r="C74" i="8"/>
  <c r="C48" i="13"/>
  <c r="C48" i="11"/>
  <c r="C48" i="9"/>
  <c r="C48" i="7"/>
  <c r="C48" i="5"/>
  <c r="C58" i="2"/>
  <c r="C17" i="3"/>
</calcChain>
</file>

<file path=xl/connections.xml><?xml version="1.0" encoding="utf-8"?>
<connections xmlns="http://schemas.openxmlformats.org/spreadsheetml/2006/main">
  <connection id="1" name="Conexão3" type="1" refreshedVersion="2" background="1" saveData="1">
    <dbPr connection="DSN=Banco de dados do MS Access;DBQ=C:\Users\Cláudio\Documents\Serviços\Transparência\Ano de 2010\UG 090015 - SJMS\Orcamento SJMS - 2010.mdb;DefaultDir=C:\Users\Cláudio\Documents\Serviços\Transparência\Ano de 2010\UG 090015 - SJMS;DriverId=25;FIL=MS Access;MaxBufferSize=2048;PageTimeout=5;" command="SELECT TabDemonstrativoOrcamentario.Programatica, TabDemonstrativoOrcamentario.DescProgramaAcao, TabDemonstrativoOrcamentario.FuncaoSubfuncao, TabDemonstrativoOrcamentario.Esfera, TabDemonstrativoOrcamentario.Gnd, TabDemonstrativoOrcamentario.Fonte, TabDemonstrativoOrcamentario.DotInicial, TabDemonstrativoOrcamentario.Suplemento, TabDemonstrativoOrcamentario.Cancelamento, TabDemonstrativoOrcamentario.Contingenciamento, TabDemonstrativoOrcamentario.DotAutorizada, TabDemonstrativoOrcamentario.Provisao, TabDemonstrativoOrcamentario.Destaque, TabDemonstrativoOrcamentario.DotLiquida, TabDemonstrativoOrcamentario.EmpenhadoNe, TabDemonstrativoOrcamentario.EmpenhadoCrePag, TabDemonstrativoOrcamentario.EmpenhadoLiqFol, TabDemonstrativoOrcamentario.Empenhado, TabDemonstrativoOrcamentario.PorEmpenhado, TabDemonstrativoOrcamentario.LiquidadoNe, TabDemonstrativoOrcamentario.LiquidadoCrePag, TabDemonstrativoOrcamentario.LiquidadoLiqFol, TabDemonstrativoOrcamentario.Liquidado, TabDemonstrativoOrcamentario.PorLiquidado, TabDemonstrativoOrcamentario.PagoNe, TabDemonstrativoOrcamentario.PagoCrePag, TabDemonstrativoOrcamentario.Pago, TabDemonstrativoOrcamentario.PorPago, TabDemonstrativoOrcamentario.Ano_x000d__x000a_FROM TabDemonstrativoOrcamentario TabDemonstrativoOrcamentario_x000d__x000a_ORDER BY TabDemonstrativoOrcamentario.Programatica DESC"/>
  </connection>
  <connection id="2" sourceFile="S:\TRF3-SOFI\UPLA\Sistema UPLA\Transparência\Ano de 2017\UG 090015 - SJMS\Despesa SJMS - 2017.mdb" keepAlive="1" name="Despesa SJMS - 2017" type="5" refreshedVersion="4" background="1" saveData="1">
    <dbPr connection="Provider=Microsoft.ACE.OLEDB.12.0;User ID=Admin;Data Source=S:\TRF3-SOFI\UPLA\Sistema UPLA\Transparência\Ano de 2017\UG 090015 - SJMS\Despesa SJMS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3" sourceFile="S:\TRF3-SOFI\UPLA\Sistema UPLA\Transparência\Ano de 2017\UG 090015 - SJMS\Repasse SJMS - 2017.mdb" keepAlive="1" name="Repasse SJMS - 2017" type="5" refreshedVersion="4" background="1" saveData="1">
    <dbPr connection="Provider=Microsoft.ACE.OLEDB.12.0;User ID=Admin;Data Source=S:\TRF3-SOFI\UPLA\Sistema UPLA\Transparência\Ano de 2017\UG 090015 - SJMS\Repasse SJMS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4" sourceFile="S:\TRF3-SOFI\UPLA\Sistema UPLA\Transparência\Ano de 2016\UG 090015 - SJMS\Restos a Pagar SJMS - 2016.mdb" keepAlive="1" name="Restos a Pagar SJMS - 2016" type="5" refreshedVersion="4" background="1" saveData="1">
    <dbPr connection="Provider=Microsoft.ACE.OLEDB.12.0;User ID=Admin;Data Source=S:\TRF3-SOFI\UPLA\Sistema UPLA\Transparência\Ano de 2016\UG 090015 - SJMS\Restos a Pagar SJMS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<sst xmlns="http://schemas.openxmlformats.org/spreadsheetml/2006/main" count="2374" uniqueCount="352">
  <si>
    <t>Grupo</t>
  </si>
  <si>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</si>
  <si>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</si>
  <si>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</si>
  <si>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</si>
  <si>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</si>
  <si>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</si>
  <si>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</si>
  <si>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</si>
  <si>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</si>
  <si>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</si>
  <si>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</si>
  <si>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</si>
  <si>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</si>
  <si>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</si>
  <si>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</si>
  <si>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</si>
  <si>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</si>
  <si>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</si>
  <si>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</si>
  <si>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</si>
  <si>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</si>
  <si>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</si>
  <si>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</si>
  <si>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</si>
  <si>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</si>
  <si>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</si>
  <si>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</si>
  <si>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</si>
  <si>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</si>
  <si>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</si>
  <si>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</si>
  <si>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</si>
  <si>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</si>
  <si>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</si>
  <si>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</si>
  <si>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</si>
  <si>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</si>
  <si>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</si>
  <si>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</si>
  <si>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</si>
  <si>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</si>
  <si>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</si>
  <si>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</si>
  <si>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</si>
  <si>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</si>
  <si>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</si>
  <si>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</si>
  <si>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</si>
  <si>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</si>
  <si>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</si>
  <si>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</si>
  <si>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</si>
  <si>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</si>
  <si>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</si>
  <si>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</si>
  <si>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R$ 1,00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</si>
  <si>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</si>
  <si>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</si>
  <si>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</si>
  <si>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</si>
  <si>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</si>
  <si>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</si>
  <si>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</si>
  <si>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</si>
  <si>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</si>
  <si>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</si>
  <si>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</si>
  <si>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</si>
  <si>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</si>
  <si>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</si>
  <si>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</si>
  <si>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</si>
  <si>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</si>
  <si>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</si>
  <si>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</si>
  <si>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</si>
  <si>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</si>
  <si>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</si>
  <si>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</si>
  <si>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</si>
  <si>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</si>
  <si>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</si>
  <si>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</si>
  <si>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</si>
  <si>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</si>
  <si>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</si>
  <si>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</si>
  <si>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</si>
  <si>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</si>
  <si>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</si>
  <si>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</si>
  <si>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</si>
  <si>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</si>
  <si>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Programatica</t>
  </si>
  <si>
    <t>DescProgramaAcao</t>
  </si>
  <si>
    <t>FuncaoSubfuncao</t>
  </si>
  <si>
    <t>Esfera</t>
  </si>
  <si>
    <t>Gnd</t>
  </si>
  <si>
    <t>Fonte</t>
  </si>
  <si>
    <t>DotInicial</t>
  </si>
  <si>
    <t>Suplemento</t>
  </si>
  <si>
    <t>Cancelamento</t>
  </si>
  <si>
    <t>Contingenciamento</t>
  </si>
  <si>
    <t>DotAutorizada</t>
  </si>
  <si>
    <t>Provisao</t>
  </si>
  <si>
    <t>Destaque</t>
  </si>
  <si>
    <t>DotLiquida</t>
  </si>
  <si>
    <t>Empenhado</t>
  </si>
  <si>
    <t>PorEmpenhado</t>
  </si>
  <si>
    <t>Liquidado</t>
  </si>
  <si>
    <t>PorLiquidado</t>
  </si>
  <si>
    <t>Pago</t>
  </si>
  <si>
    <t>PorPago</t>
  </si>
  <si>
    <t>0569.4257</t>
  </si>
  <si>
    <t>02.061</t>
  </si>
  <si>
    <t>F</t>
  </si>
  <si>
    <t>100</t>
  </si>
  <si>
    <t>0569.4224</t>
  </si>
  <si>
    <t>Prestação Jurisdicional na Justiça Federal / Assist. Jurídica a Pessoas Carentes</t>
  </si>
  <si>
    <t>0569.4091</t>
  </si>
  <si>
    <t>Prestação Jurisdicional na Justiça Federal / Capacit. de Rec. Humanos da Just. Federal</t>
  </si>
  <si>
    <t>02.128</t>
  </si>
  <si>
    <t>0569.2012</t>
  </si>
  <si>
    <t>Prestação Jurisdicional na Justiça Federal / Auxílio Alimentação aos Servid. E Empreg.</t>
  </si>
  <si>
    <t>02.306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</si>
  <si>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</si>
  <si>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</si>
  <si>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</si>
  <si>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</si>
  <si>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</si>
  <si>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</si>
  <si>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</si>
  <si>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0569.1136</t>
  </si>
  <si>
    <t>Prestação Jurisdicional na Justiça Federal / Modernização de Instalação da Justiça</t>
  </si>
  <si>
    <t>02.122</t>
  </si>
  <si>
    <t>0569.103F</t>
  </si>
  <si>
    <t>Prestação Jurisdicional na Justiça Federal / Construção do Edifício Anexo da JF em Campo Grande - MS</t>
  </si>
  <si>
    <t>0569.103C</t>
  </si>
  <si>
    <t>Prestação Jurisdicional na Justiça Federal / Construção do Edifício Sede no Município de  Três Lagoas - MS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</si>
  <si>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</si>
  <si>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</si>
  <si>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</si>
  <si>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</si>
  <si>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</si>
  <si>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156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</si>
  <si>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</si>
  <si>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</si>
  <si>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</si>
  <si>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</si>
  <si>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</si>
  <si>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</si>
  <si>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</si>
  <si>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</si>
  <si>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</si>
  <si>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</si>
  <si>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ValFinal</t>
  </si>
  <si>
    <t>A</t>
  </si>
  <si>
    <t>Sub-Repasses Recebidos</t>
  </si>
  <si>
    <t>Pessoal e Encargo</t>
  </si>
  <si>
    <t>C</t>
  </si>
  <si>
    <t>Investimentos</t>
  </si>
  <si>
    <t>TipoDespesa</t>
  </si>
  <si>
    <t>Ano</t>
  </si>
  <si>
    <t>501</t>
  </si>
  <si>
    <t>502</t>
  </si>
  <si>
    <t>503</t>
  </si>
  <si>
    <t>504</t>
  </si>
  <si>
    <t>TOTAL SIAFI</t>
  </si>
  <si>
    <t>TOTAL SISTEMA</t>
  </si>
  <si>
    <t>VERIFICAÇÃO DESPESA</t>
  </si>
  <si>
    <t>VERIFICAÇÃO ORÇAMENTÁRIA</t>
  </si>
  <si>
    <t xml:space="preserve">                     MINISTÉRIO DA FAZENDA - MF</t>
  </si>
  <si>
    <t xml:space="preserve">                     SECRETARIA DA RECEITA FEDERAL DO BRASIL - RFB</t>
  </si>
  <si>
    <t xml:space="preserve">                     COORDENAÇÃO-GERAL DE ARRECADAÇÃO E COBRANÇA - CODAC</t>
  </si>
  <si>
    <t xml:space="preserve">                     COORDENAÇÃO DE ARRECADAÇÃO - CODAR</t>
  </si>
  <si>
    <t xml:space="preserve">                     DIVISÃO DE ACOMPANHAMENTO DA ARRECADAÇÃO - DIVAR</t>
  </si>
  <si>
    <t>ARRECADAÇÃO DAS CUSTAS - JUSTIÇA FEDERAL DE 1º E 2º GRAUS</t>
  </si>
  <si>
    <t>NOS ESTADOS DE MATO GROSSO DO SUL E SÃO PAULO</t>
  </si>
  <si>
    <t>UNIDADE: R$ 1,00</t>
  </si>
  <si>
    <t>CÓD. 5762</t>
  </si>
  <si>
    <t>CÓD. 5775</t>
  </si>
  <si>
    <t>M Ê S</t>
  </si>
  <si>
    <t>UNIDADE DA FEDERAÇÃO</t>
  </si>
  <si>
    <t>MS</t>
  </si>
  <si>
    <t>SP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</si>
  <si>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</si>
  <si>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</si>
  <si>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</si>
  <si>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</si>
  <si>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</si>
  <si>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</si>
  <si>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</si>
  <si>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</si>
  <si>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</si>
  <si>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</si>
  <si>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</si>
  <si>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</si>
  <si>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 O T A L</t>
  </si>
  <si>
    <t>FONTE: DW-Arrecadação</t>
  </si>
  <si>
    <t>(CUSTAS-TRF-3ª.XLS)</t>
  </si>
  <si>
    <t>VALOR EMPENHADO</t>
  </si>
  <si>
    <t>EMPENHADO LIQUIDADO</t>
  </si>
  <si>
    <t>VALOR PAGO</t>
  </si>
  <si>
    <t xml:space="preserve">292410403 - VALORES PAGOS                                   </t>
  </si>
  <si>
    <t xml:space="preserve">292130301 - CREDITO PAGO                                    </t>
  </si>
  <si>
    <t>ANEXO II - DEMONSTRATIVO ORÇAMENTÁRIO SEÇÃO JUDICIÁRIA DE MATO GROSSO DO SUL 2010</t>
  </si>
  <si>
    <t>PERÍODO: JANEIRO A DEZEMBRO DE 2010</t>
  </si>
  <si>
    <t>2010</t>
  </si>
  <si>
    <t>Prestação Jurisdicional na Justiça Federal / Julgamento de Causa - Pessoal</t>
  </si>
  <si>
    <t>Prestação Jurisdicional na Justiça Federal / Julgamento de Causas - Custeio</t>
  </si>
  <si>
    <t>127</t>
  </si>
  <si>
    <t>0569.2011</t>
  </si>
  <si>
    <t>Prestação Jurisdicional na Justiça Federal / Auxílo Transporte aos Servidores e Empreg.</t>
  </si>
  <si>
    <t>02.331</t>
  </si>
  <si>
    <t>192220100 - PROVISAO RECEBIDA</t>
  </si>
  <si>
    <t>EmpenhadoNe</t>
  </si>
  <si>
    <t>EmpenhadoCrePag</t>
  </si>
  <si>
    <t>EmpenhadoLiqFol</t>
  </si>
  <si>
    <t>LiquidadoNe</t>
  </si>
  <si>
    <t>LiquidadoCrePag</t>
  </si>
  <si>
    <t>LiquidadoLiqFol</t>
  </si>
  <si>
    <t>PagoNe</t>
  </si>
  <si>
    <t>PagoCrePag</t>
  </si>
  <si>
    <t>CELULAS SIAFI = A LIQUIDAR + LIQUIDADO</t>
  </si>
  <si>
    <t>CELULAS SIAFI = LIQUIDADO</t>
  </si>
  <si>
    <t>Inciso VI - Receitas</t>
  </si>
  <si>
    <t>ANEXO I</t>
  </si>
  <si>
    <t>SJMS</t>
  </si>
  <si>
    <t>SEÇÃO JUDICIÁRIA DE MATO GROSSO DO SUL</t>
  </si>
  <si>
    <t>SECRETARIA DE PLANEJAMENTO, ORÇAMENTO E FINANÇAS</t>
  </si>
  <si>
    <t>ANEXO I - RESTOS A PAGAR</t>
  </si>
  <si>
    <t>Inciso I - Despesas com Pessoal e Encargos</t>
  </si>
  <si>
    <t>Inciso III - Despesas com Investimentos</t>
  </si>
  <si>
    <t>ValorRP</t>
  </si>
  <si>
    <t>169</t>
  </si>
  <si>
    <t>0569.12OW</t>
  </si>
  <si>
    <t>Prestação Jurisdicional na Justiça Federal / Aquisição de Edifício para Juizado Especial Federal da Justiça Federal de Dourados</t>
  </si>
  <si>
    <t>5</t>
  </si>
  <si>
    <t>células tipo 3 - provisão</t>
  </si>
  <si>
    <t>Valores em R$ 1,00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</si>
  <si>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</si>
  <si>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</si>
  <si>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</si>
  <si>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</si>
  <si>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</si>
  <si>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Encargos sociais incidentes sobre a remuneração de pessoal</t>
  </si>
  <si>
    <t xml:space="preserve">Valores R$ </t>
  </si>
  <si>
    <t>Valores em R$</t>
  </si>
  <si>
    <t xml:space="preserve">Valores em R$ 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</si>
  <si>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</si>
  <si>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</si>
  <si>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</si>
  <si>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</si>
  <si>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</si>
  <si>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</si>
  <si>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</si>
  <si>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</si>
  <si>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</si>
  <si>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</si>
  <si>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</si>
  <si>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</si>
  <si>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</si>
  <si>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</si>
  <si>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</si>
  <si>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</si>
  <si>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</si>
  <si>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</si>
  <si>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</si>
  <si>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</si>
  <si>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</si>
  <si>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</si>
  <si>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</si>
  <si>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</si>
  <si>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</si>
  <si>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</si>
  <si>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</si>
  <si>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</si>
  <si>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</si>
  <si>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</si>
  <si>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</si>
  <si>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</si>
  <si>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</si>
  <si>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</si>
  <si>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</si>
  <si>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</si>
  <si>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</si>
  <si>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</si>
  <si>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</si>
  <si>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</si>
  <si>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</si>
  <si>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</si>
  <si>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</si>
  <si>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</si>
  <si>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</si>
  <si>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</si>
  <si>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</si>
  <si>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</si>
  <si>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</si>
  <si>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</si>
  <si>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Benefícios a servidores e empregados - auxílio transporte - inciso II alinea a - Res. 102 CNJ</t>
  </si>
  <si>
    <t>Aquisição de material de processamento de dados e de software - inciso II alinea t - Res. 102 CNJ</t>
  </si>
  <si>
    <t>Aquisição de material bibliográfico - inciso II alinea u - Res. 102 CNJ</t>
  </si>
  <si>
    <t>Construção e reforma de imóveis - inciso III alinea a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</si>
  <si>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</si>
  <si>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</si>
  <si>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</si>
  <si>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</si>
  <si>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</si>
  <si>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Encargos sociais incidentes sobre a remuneração de pessoal - inciso I alinea c - Res. 102 CNJ</t>
  </si>
  <si>
    <t>Diárias pagas a servidores, empregados e colaboradores - inciso II alinea e - Res. 102 CNJ</t>
  </si>
  <si>
    <t>Aquisição de material de consumo, ressalvado o apropriado nas alineas "s" a "w" - inciso II alinea x - Res. 102 CNJ</t>
  </si>
  <si>
    <t>Demais despesas de custeio - inciso II alinea z - Res. 102 CNJ</t>
  </si>
  <si>
    <t>Serviços de comunicação em geral - inciso II alinea l - Res. 102 CNJ</t>
  </si>
  <si>
    <t>Indenizações de ajuda de custo, transporte e auxílio moradia - inciso II alinea g - Res. 102 CNJ</t>
  </si>
  <si>
    <t>Passagens e despesas com locomoção - inciso II alinea f - Res. 102 CNJ</t>
  </si>
  <si>
    <t>Benefícios a servidores e empregados - auxílio alimentação - inciso II alinea b - Res. 102 CNJ</t>
  </si>
  <si>
    <t>Serviços de limpeza e conservação - inciso II alinea n - Res. 102 CNJ</t>
  </si>
  <si>
    <t>Serviços de de vigilância armada e desarmada - inciso II alinea o - Res. 102 CNJ</t>
  </si>
  <si>
    <t>Serviços de telecomunicações - inciso II alinea k - Res. 102 CNJ</t>
  </si>
  <si>
    <t>Locação de mão de obra e postos de trabalho, ressalvado o apropriado nas alineas "n" e "o" - inciso II alinea q - Res. 102 CNJ</t>
  </si>
  <si>
    <t>Aquisição de combustíveis e lubrificantes - inciso II alinea v - Res. 102 CNJ</t>
  </si>
  <si>
    <t>Despesas com pessoal inativo e pensões - inciso I alinea b - Res. 102 CNJ</t>
  </si>
  <si>
    <t>Benefícios a servidores e empregados - auxílio creche - inciso II alinea c - Res. 102 CNJ</t>
  </si>
  <si>
    <t>Serviços de seleção e treinamento - inciso II alinea r - Res. 102 CNJ</t>
  </si>
  <si>
    <t>Aluguel de imóveis - inciso II alinea h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</si>
  <si>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</si>
  <si>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Serviços de água e esgoto - inciso II alinea i - Res. 102 CNJ</t>
  </si>
  <si>
    <t>Serviços de energia elétrica - inciso II alinea j - Res. 102 CNJ</t>
  </si>
  <si>
    <t>Aquisição de gêneros alimentícios - inciso II alinea w - Res. 102 CNJ</t>
  </si>
  <si>
    <t>Aquisição de material de expediente - inciso II alinea s - Res. 102 CNJ</t>
  </si>
  <si>
    <t>Serviços de publicidade - inciso II alinea p - Res. 102 CNJ</t>
  </si>
  <si>
    <t>Aquisição de material permanente - demais itens - inciso III alinea e - Res. 102 CNJ</t>
  </si>
  <si>
    <t>Inversões financeiras - inciso V alinea d - Res. 102 CNJ</t>
  </si>
  <si>
    <t>Benefícios a servidores e empregados - assistência médica e odontológica - inciso II alinea d - Res. 102 CNJ (UNIMED)</t>
  </si>
  <si>
    <t>Serviços médicos e hospitalares, odontológicos e laboratoriais - inciso II alinea y - Res. 102 CNJ (REMEDIOS)</t>
  </si>
  <si>
    <t>CECÍLIA MARCONDES</t>
  </si>
  <si>
    <t>RESTOS A PAGAR 2016</t>
  </si>
  <si>
    <t>13/01/2017-15:53:30</t>
  </si>
  <si>
    <t>631.710.100 (+) 631.710.200</t>
  </si>
  <si>
    <t>D</t>
  </si>
  <si>
    <t>2) No mês de abril ocorreu alteração no inciso V, alínea "b" devido a devolução de Sub-Repasse Recebido</t>
  </si>
  <si>
    <t>2) No mês de maio ocorreu alteração no Inciso V, alínea "b", devido a devolução de limite financeiro.</t>
  </si>
  <si>
    <t>2) Ocorreram alterações no Inciso II, alíneas "l", "m" e "z", devido a alterações na classificação da despesa no mês de junho/2017</t>
  </si>
  <si>
    <t>2) Em Agosto ocorreu alteração no inciso VI, alínea "d". Informação indevido de exercício anterior.</t>
  </si>
  <si>
    <t>3)) Alteração no Inciso I ,  alíneas" a" e "c" devido a mudança na classificação das despesas ocorrida no mês de novembro/2017.</t>
  </si>
  <si>
    <t>2 Alteração no Inciso I ,  alíneas" a" e "c" devido a mudança na classificação das despesas ocorrida no mês de novembro/2017.</t>
  </si>
  <si>
    <t>3) Alteração no Inciso I ,  alíneas" a" e "c" devido a mudança na classificação das despesas ocorrida no mês de novembro/2017.</t>
  </si>
  <si>
    <t>2) ) Alteração no Inciso I ,  alíneas" a" e "c" devido a mudança na classificação das despesas ocorrida no mês de novembro/2017.</t>
  </si>
  <si>
    <t>16/01/2018-11:48:17</t>
  </si>
  <si>
    <t>16/01/2018-16:44:56</t>
  </si>
  <si>
    <t>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</si>
</sst>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\-#,##0.00\ "/>
    <numFmt numFmtId="165" formatCode="#,##0;[Red]#,##0"/>
    <numFmt numFmtId="166" formatCode="#,##0.00_ ;[Red]\-#,##0.00\ 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4" fontId="0" fillId="0" borderId="0" xfId="1" applyNumberFormat="1" applyFont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quotePrefix="1" applyAlignment="1">
      <alignment horizontal="left"/>
    </xf>
    <xf numFmtId="0" fontId="0" fillId="0" borderId="2" xfId="0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5" fontId="0" fillId="0" borderId="12" xfId="0" applyNumberFormat="1" applyBorder="1"/>
    <xf numFmtId="165" fontId="0" fillId="0" borderId="0" xfId="0" applyNumberFormat="1"/>
    <xf numFmtId="165" fontId="0" fillId="0" borderId="13" xfId="0" applyNumberFormat="1" applyBorder="1"/>
    <xf numFmtId="165" fontId="0" fillId="0" borderId="11" xfId="0" applyNumberFormat="1" applyBorder="1"/>
    <xf numFmtId="165" fontId="0" fillId="0" borderId="4" xfId="0" applyNumberFormat="1" applyBorder="1"/>
    <xf numFmtId="165" fontId="0" fillId="0" borderId="14" xfId="0" applyNumberFormat="1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1" xfId="0" applyBorder="1"/>
    <xf numFmtId="0" fontId="2" fillId="0" borderId="4" xfId="0" quotePrefix="1" applyFont="1" applyBorder="1" applyAlignment="1">
      <alignment horizontal="center"/>
    </xf>
    <xf numFmtId="165" fontId="2" fillId="0" borderId="4" xfId="0" applyNumberFormat="1" applyFont="1" applyBorder="1"/>
    <xf numFmtId="165" fontId="2" fillId="0" borderId="13" xfId="0" applyNumberFormat="1" applyFont="1" applyBorder="1"/>
    <xf numFmtId="165" fontId="2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4" fontId="0" fillId="3" borderId="1" xfId="0" applyNumberFormat="1" applyFill="1" applyBorder="1"/>
    <xf numFmtId="4" fontId="5" fillId="3" borderId="1" xfId="0" applyNumberFormat="1" applyFont="1" applyFill="1" applyBorder="1"/>
    <xf numFmtId="4" fontId="0" fillId="3" borderId="1" xfId="0" applyNumberFormat="1" applyFill="1" applyBorder="1" applyAlignment="1">
      <alignment wrapText="1"/>
    </xf>
    <xf numFmtId="0" fontId="6" fillId="0" borderId="0" xfId="0" applyFont="1"/>
    <xf numFmtId="4" fontId="0" fillId="4" borderId="1" xfId="0" applyNumberFormat="1" applyFill="1" applyBorder="1" applyAlignment="1">
      <alignment wrapText="1"/>
    </xf>
    <xf numFmtId="43" fontId="0" fillId="0" borderId="0" xfId="1" applyFont="1" applyAlignment="1">
      <alignment wrapText="1"/>
    </xf>
    <xf numFmtId="43" fontId="0" fillId="0" borderId="0" xfId="1" applyFont="1"/>
    <xf numFmtId="40" fontId="0" fillId="0" borderId="0" xfId="1" applyNumberFormat="1" applyFont="1"/>
    <xf numFmtId="40" fontId="0" fillId="0" borderId="1" xfId="1" applyNumberFormat="1" applyFont="1" applyBorder="1"/>
    <xf numFmtId="40" fontId="0" fillId="0" borderId="0" xfId="0" applyNumberFormat="1"/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4" fontId="0" fillId="0" borderId="24" xfId="0" applyNumberFormat="1" applyBorder="1" applyAlignment="1">
      <alignment vertical="center"/>
    </xf>
    <xf numFmtId="40" fontId="1" fillId="0" borderId="0" xfId="1" quotePrefix="1" applyNumberFormat="1" applyFont="1"/>
    <xf numFmtId="40" fontId="7" fillId="0" borderId="0" xfId="1" applyNumberFormat="1" applyFont="1"/>
    <xf numFmtId="166" fontId="0" fillId="0" borderId="0" xfId="0" applyNumberFormat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0" fillId="0" borderId="26" xfId="0" applyNumberFormat="1" applyBorder="1" applyAlignment="1">
      <alignment horizontal="left"/>
    </xf>
    <xf numFmtId="14" fontId="0" fillId="0" borderId="25" xfId="0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4" xfId="0" applyFont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24" xfId="0" applyBorder="1" applyAlignment="1">
      <alignment horizontal="left" shrinkToFi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shrinkToFit="1"/>
    </xf>
    <xf numFmtId="49" fontId="0" fillId="0" borderId="25" xfId="0" applyNumberFormat="1" applyBorder="1" applyAlignment="1"/>
    <xf numFmtId="49" fontId="0" fillId="0" borderId="26" xfId="0" applyNumberFormat="1" applyBorder="1" applyAlignment="1"/>
    <xf numFmtId="49" fontId="1" fillId="0" borderId="25" xfId="0" applyNumberFormat="1" applyFont="1" applyBorder="1" applyAlignment="1"/>
    <xf numFmtId="0" fontId="1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49" fontId="0" fillId="0" borderId="1" xfId="0" applyNumberFormat="1" applyBorder="1" applyAlignment="1"/>
    <xf numFmtId="0" fontId="0" fillId="0" borderId="24" xfId="0" applyFont="1" applyFill="1" applyBorder="1" applyAlignment="1">
      <alignment horizontal="left" shrinkToFit="1"/>
    </xf>
    <xf numFmtId="0" fontId="3" fillId="0" borderId="0" xfId="0" applyFont="1" applyAlignment="1">
      <alignment horizontal="center" vertical="center" wrapText="1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37" xfId="0" quotePrefix="1" applyFont="1" applyFill="1" applyBorder="1" applyAlignment="1">
      <alignment horizontal="center"/>
    </xf>
    <xf numFmtId="0" fontId="2" fillId="5" borderId="35" xfId="0" quotePrefix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espesa SJMS - 2013" connectionId="2" autoFormatId="16" applyNumberFormats="0" applyBorderFormats="0" applyFontFormats="0" applyPatternFormats="0" applyAlignmentFormats="0" applyWidthHeightFormats="0">
  <queryTableRefresh nextId="21">
    <queryTableFields count="17"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  <queryTableField id="20" name="Grupo" tableColumnId="1"/>
    </queryTableFields>
  </queryTableRefresh>
</queryTable>
</file>

<file path=xl/queryTables/queryTable2.xml><?xml version="1.0" encoding="utf-8"?>
<queryTable xmlns="http://schemas.openxmlformats.org/spreadsheetml/2006/main" name="Repasse SJMS - 2013" connectionId="3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3.xml><?xml version="1.0" encoding="utf-8"?>
<queryTable xmlns="http://schemas.openxmlformats.org/spreadsheetml/2006/main" name="Restos a Pagar SJMS - 2013" connectionId="4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queryTables/queryTable4.xml><?xml version="1.0" encoding="utf-8"?>
<queryTable xmlns="http://schemas.openxmlformats.org/spreadsheetml/2006/main" name="Consulta de Banco de dados do MS Access_2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1" name="Tabela_Despesa_SJMS___2013" displayName="Tabela_Despesa_SJMS___2013" ref="A1:Q38" tableType="queryTable" totalsRowShown="0">
  <autoFilter ref="A1:Q38"/>
  <sortState ref="A2:Q38">
    <sortCondition ref="A1:A38"/>
  </sortState>
  <tableColumns count="17"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  <tableColumn id="1" uniqueName="1" name="Grupo" queryTableField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_Repasse_SJMS___2013" displayName="Tabela_Repasse_SJMS___2013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_Restos_a_Pagar_SJMS___2013" displayName="Tabela_Restos_a_Pagar_SJMS___2013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view="pageBreakPreview" zoomScale="130" zoomScaleNormal="100" zoomScaleSheetLayoutView="130" workbookViewId="0">
      <selection activeCell="B8" sqref="B8:C8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4" width="14" style="69" bestFit="1" customWidth="1"/>
    <col min="5" max="6" width="9.140625" style="69"/>
  </cols>
  <sheetData>
    <row r="1" spans="1:3" x14ac:dyDescent="0.2">
      <c r="A1" s="85" t="s">
        <v>227</v>
      </c>
      <c r="B1" s="85"/>
      <c r="C1" s="85"/>
    </row>
    <row r="3" spans="1:3" x14ac:dyDescent="0.2">
      <c r="A3" s="2" t="s">
        <v>48</v>
      </c>
      <c r="B3" s="80" t="s">
        <v>228</v>
      </c>
      <c r="C3" s="81"/>
    </row>
    <row r="4" spans="1:3" x14ac:dyDescent="0.2">
      <c r="A4" s="2" t="s">
        <v>49</v>
      </c>
      <c r="B4" s="87" t="s">
        <v>229</v>
      </c>
      <c r="C4" s="87"/>
    </row>
    <row r="5" spans="1:3" x14ac:dyDescent="0.2">
      <c r="A5" s="2" t="s">
        <v>50</v>
      </c>
      <c r="B5" s="88" t="s">
        <v>336</v>
      </c>
      <c r="C5" s="87"/>
    </row>
    <row r="6" spans="1:3" x14ac:dyDescent="0.2">
      <c r="A6" s="2" t="s">
        <v>51</v>
      </c>
      <c r="B6" s="87" t="s">
        <v>230</v>
      </c>
      <c r="C6" s="87"/>
    </row>
    <row r="7" spans="1:3" x14ac:dyDescent="0.2">
      <c r="A7" s="2" t="s">
        <v>52</v>
      </c>
      <c r="B7" s="82" t="s">
        <v>351</v>
      </c>
      <c r="C7" s="83"/>
    </row>
    <row r="8" spans="1:3" x14ac:dyDescent="0.2">
      <c r="A8" s="2" t="s">
        <v>53</v>
      </c>
      <c r="B8" s="84">
        <v>43119</v>
      </c>
      <c r="C8" s="81"/>
    </row>
    <row r="10" spans="1:3" x14ac:dyDescent="0.2">
      <c r="A10" s="4" t="s">
        <v>232</v>
      </c>
    </row>
    <row r="12" spans="1:3" x14ac:dyDescent="0.2">
      <c r="A12" s="3" t="s">
        <v>54</v>
      </c>
      <c r="B12" s="3" t="s">
        <v>55</v>
      </c>
      <c r="C12" s="11" t="s">
        <v>247</v>
      </c>
    </row>
    <row r="13" spans="1:3" x14ac:dyDescent="0.2">
      <c r="A13" s="2" t="s">
        <v>57</v>
      </c>
      <c r="B13" s="5" t="s">
        <v>17</v>
      </c>
      <c r="C13" s="10">
        <f>'Despesa - Access'!D2</f>
        <v>8118647.4400000004</v>
      </c>
    </row>
    <row r="14" spans="1:3" x14ac:dyDescent="0.2">
      <c r="A14" s="2" t="s">
        <v>58</v>
      </c>
      <c r="B14" s="5" t="s">
        <v>18</v>
      </c>
      <c r="C14" s="10">
        <f>'Despesa - Access'!D3</f>
        <v>1208080.96</v>
      </c>
    </row>
    <row r="15" spans="1:3" x14ac:dyDescent="0.2">
      <c r="A15" s="2" t="s">
        <v>59</v>
      </c>
      <c r="B15" s="5" t="s">
        <v>246</v>
      </c>
      <c r="C15" s="10">
        <f>'Despesa - Access'!D4</f>
        <v>1014334.12</v>
      </c>
    </row>
    <row r="16" spans="1:3" ht="51" x14ac:dyDescent="0.2">
      <c r="A16" s="6" t="s">
        <v>60</v>
      </c>
      <c r="B16" s="5" t="s">
        <v>250</v>
      </c>
      <c r="C16" s="10">
        <v>0</v>
      </c>
    </row>
    <row r="17" spans="1:3" x14ac:dyDescent="0.2">
      <c r="A17" s="86" t="s">
        <v>87</v>
      </c>
      <c r="B17" s="86"/>
      <c r="C17" s="10">
        <f>SUM(C13:C16)</f>
        <v>10341062.52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248</v>
      </c>
    </row>
    <row r="22" spans="1:3" x14ac:dyDescent="0.2">
      <c r="A22" s="2" t="s">
        <v>57</v>
      </c>
      <c r="B22" s="2" t="s">
        <v>19</v>
      </c>
      <c r="C22" s="9">
        <f>'Despesa - Access'!D6</f>
        <v>0</v>
      </c>
    </row>
    <row r="23" spans="1:3" x14ac:dyDescent="0.2">
      <c r="A23" s="2" t="s">
        <v>58</v>
      </c>
      <c r="B23" s="2" t="s">
        <v>20</v>
      </c>
      <c r="C23" s="9">
        <f>'Despesa - Access'!D7</f>
        <v>299434.96000000002</v>
      </c>
    </row>
    <row r="24" spans="1:3" x14ac:dyDescent="0.2">
      <c r="A24" s="2" t="s">
        <v>59</v>
      </c>
      <c r="B24" s="2" t="s">
        <v>21</v>
      </c>
      <c r="C24" s="9">
        <f>'Despesa - Access'!D8</f>
        <v>44037</v>
      </c>
    </row>
    <row r="25" spans="1:3" x14ac:dyDescent="0.2">
      <c r="A25" s="2" t="s">
        <v>60</v>
      </c>
      <c r="B25" s="2" t="s">
        <v>22</v>
      </c>
      <c r="C25" s="9">
        <f>'Despesa - Access'!D9</f>
        <v>10851.19</v>
      </c>
    </row>
    <row r="26" spans="1:3" x14ac:dyDescent="0.2">
      <c r="A26" s="2" t="s">
        <v>61</v>
      </c>
      <c r="B26" s="2" t="s">
        <v>23</v>
      </c>
      <c r="C26" s="9">
        <f>'Despesa - Access'!D10</f>
        <v>29321.89</v>
      </c>
    </row>
    <row r="27" spans="1:3" x14ac:dyDescent="0.2">
      <c r="A27" s="2" t="s">
        <v>62</v>
      </c>
      <c r="B27" s="2" t="s">
        <v>84</v>
      </c>
      <c r="C27" s="9">
        <f>'Despesa - Access'!D11</f>
        <v>2259.9499999999998</v>
      </c>
    </row>
    <row r="28" spans="1:3" x14ac:dyDescent="0.2">
      <c r="A28" s="2" t="s">
        <v>63</v>
      </c>
      <c r="B28" s="2" t="s">
        <v>24</v>
      </c>
      <c r="C28" s="9">
        <f>'Despesa - Access'!D12</f>
        <v>125057.17</v>
      </c>
    </row>
    <row r="29" spans="1:3" x14ac:dyDescent="0.2">
      <c r="A29" s="2" t="s">
        <v>64</v>
      </c>
      <c r="B29" s="2" t="s">
        <v>25</v>
      </c>
      <c r="C29" s="9">
        <f>'Despesa - Access'!D13</f>
        <v>0</v>
      </c>
    </row>
    <row r="30" spans="1:3" x14ac:dyDescent="0.2">
      <c r="A30" s="2" t="s">
        <v>65</v>
      </c>
      <c r="B30" s="2" t="s">
        <v>26</v>
      </c>
      <c r="C30" s="9">
        <f>'Despesa - Access'!D14</f>
        <v>0</v>
      </c>
    </row>
    <row r="31" spans="1:3" x14ac:dyDescent="0.2">
      <c r="A31" s="2" t="s">
        <v>66</v>
      </c>
      <c r="B31" s="2" t="s">
        <v>27</v>
      </c>
      <c r="C31" s="9">
        <f>'Despesa - Access'!D15</f>
        <v>8299.8700000000008</v>
      </c>
    </row>
    <row r="32" spans="1:3" x14ac:dyDescent="0.2">
      <c r="A32" s="2" t="s">
        <v>67</v>
      </c>
      <c r="B32" s="2" t="s">
        <v>28</v>
      </c>
      <c r="C32" s="9">
        <f>'Despesa - Access'!D16</f>
        <v>1214.29</v>
      </c>
    </row>
    <row r="33" spans="1:3" x14ac:dyDescent="0.2">
      <c r="A33" s="2" t="s">
        <v>68</v>
      </c>
      <c r="B33" s="2" t="s">
        <v>29</v>
      </c>
      <c r="C33" s="9">
        <f>'Despesa - Access'!D17</f>
        <v>0</v>
      </c>
    </row>
    <row r="34" spans="1:3" ht="63.75" x14ac:dyDescent="0.2">
      <c r="A34" s="6" t="s">
        <v>69</v>
      </c>
      <c r="B34" s="7" t="s">
        <v>252</v>
      </c>
      <c r="C34" s="9">
        <f>'Despesa - Access'!D18</f>
        <v>0</v>
      </c>
    </row>
    <row r="35" spans="1:3" x14ac:dyDescent="0.2">
      <c r="A35" s="2" t="s">
        <v>70</v>
      </c>
      <c r="B35" s="2" t="s">
        <v>30</v>
      </c>
      <c r="C35" s="9">
        <f>'Despesa - Access'!D19</f>
        <v>0</v>
      </c>
    </row>
    <row r="36" spans="1:3" x14ac:dyDescent="0.2">
      <c r="A36" s="2" t="s">
        <v>71</v>
      </c>
      <c r="B36" s="2" t="s">
        <v>241</v>
      </c>
      <c r="C36" s="9">
        <f>'Despesa - Access'!D20</f>
        <v>0</v>
      </c>
    </row>
    <row r="37" spans="1:3" x14ac:dyDescent="0.2">
      <c r="A37" s="2" t="s">
        <v>72</v>
      </c>
      <c r="B37" s="2" t="s">
        <v>31</v>
      </c>
      <c r="C37" s="9">
        <f>'Despesa - Access'!D21</f>
        <v>0</v>
      </c>
    </row>
    <row r="38" spans="1:3" ht="25.5" x14ac:dyDescent="0.2">
      <c r="A38" s="6" t="s">
        <v>73</v>
      </c>
      <c r="B38" s="25" t="s">
        <v>85</v>
      </c>
      <c r="C38" s="9">
        <f>'Despesa - Access'!D22</f>
        <v>0</v>
      </c>
    </row>
    <row r="39" spans="1:3" x14ac:dyDescent="0.2">
      <c r="A39" s="2" t="s">
        <v>74</v>
      </c>
      <c r="B39" s="2" t="s">
        <v>32</v>
      </c>
      <c r="C39" s="9">
        <f>'Despesa - Access'!D23</f>
        <v>0</v>
      </c>
    </row>
    <row r="40" spans="1:3" x14ac:dyDescent="0.2">
      <c r="A40" s="2" t="s">
        <v>75</v>
      </c>
      <c r="B40" s="2" t="s">
        <v>33</v>
      </c>
      <c r="C40" s="9">
        <f>'Despesa - Access'!D24</f>
        <v>0</v>
      </c>
    </row>
    <row r="41" spans="1:3" x14ac:dyDescent="0.2">
      <c r="A41" s="2" t="s">
        <v>76</v>
      </c>
      <c r="B41" s="2" t="s">
        <v>34</v>
      </c>
      <c r="C41" s="9">
        <f>'Despesa - Access'!D25</f>
        <v>0</v>
      </c>
    </row>
    <row r="42" spans="1:3" x14ac:dyDescent="0.2">
      <c r="A42" s="2" t="s">
        <v>77</v>
      </c>
      <c r="B42" s="2" t="s">
        <v>35</v>
      </c>
      <c r="C42" s="9">
        <f>'Despesa - Access'!D26</f>
        <v>0</v>
      </c>
    </row>
    <row r="43" spans="1:3" x14ac:dyDescent="0.2">
      <c r="A43" s="2" t="s">
        <v>78</v>
      </c>
      <c r="B43" s="2" t="s">
        <v>36</v>
      </c>
      <c r="C43" s="9">
        <f>'Despesa - Access'!D27</f>
        <v>0</v>
      </c>
    </row>
    <row r="44" spans="1:3" x14ac:dyDescent="0.2">
      <c r="A44" s="2" t="s">
        <v>79</v>
      </c>
      <c r="B44" s="2" t="s">
        <v>37</v>
      </c>
      <c r="C44" s="9">
        <f>'Despesa - Access'!D28</f>
        <v>0</v>
      </c>
    </row>
    <row r="45" spans="1:3" x14ac:dyDescent="0.2">
      <c r="A45" s="2" t="s">
        <v>80</v>
      </c>
      <c r="B45" s="2" t="s">
        <v>86</v>
      </c>
      <c r="C45" s="9">
        <f>'Despesa - Access'!D29</f>
        <v>0</v>
      </c>
    </row>
    <row r="46" spans="1:3" x14ac:dyDescent="0.2">
      <c r="A46" s="2" t="s">
        <v>81</v>
      </c>
      <c r="B46" s="2" t="s">
        <v>38</v>
      </c>
      <c r="C46" s="9">
        <f>'Despesa - Access'!D30</f>
        <v>0</v>
      </c>
    </row>
    <row r="47" spans="1:3" x14ac:dyDescent="0.2">
      <c r="A47" s="2" t="s">
        <v>82</v>
      </c>
      <c r="B47" s="2" t="s">
        <v>39</v>
      </c>
      <c r="C47" s="9">
        <f>'Despesa - Access'!D31</f>
        <v>69789.009999999995</v>
      </c>
    </row>
    <row r="48" spans="1:3" x14ac:dyDescent="0.2">
      <c r="A48" s="86" t="s">
        <v>87</v>
      </c>
      <c r="B48" s="86"/>
      <c r="C48" s="10">
        <f>SUM(C22:C47)</f>
        <v>590265.32999999996</v>
      </c>
    </row>
    <row r="50" spans="1:3" x14ac:dyDescent="0.2">
      <c r="A50" s="4" t="s">
        <v>233</v>
      </c>
    </row>
    <row r="52" spans="1:3" x14ac:dyDescent="0.2">
      <c r="A52" s="3" t="s">
        <v>54</v>
      </c>
      <c r="B52" s="3" t="s">
        <v>55</v>
      </c>
      <c r="C52" s="11" t="s">
        <v>249</v>
      </c>
    </row>
    <row r="53" spans="1:3" x14ac:dyDescent="0.2">
      <c r="A53" s="2" t="s">
        <v>57</v>
      </c>
      <c r="B53" s="2" t="s">
        <v>41</v>
      </c>
      <c r="C53" s="9">
        <f>'Despesa - Access'!D32</f>
        <v>0</v>
      </c>
    </row>
    <row r="54" spans="1:3" x14ac:dyDescent="0.2">
      <c r="A54" s="2" t="s">
        <v>58</v>
      </c>
      <c r="B54" s="2" t="s">
        <v>42</v>
      </c>
      <c r="C54" s="9">
        <f>'Despesa - Access'!D33</f>
        <v>0</v>
      </c>
    </row>
    <row r="55" spans="1:3" x14ac:dyDescent="0.2">
      <c r="A55" s="2" t="s">
        <v>59</v>
      </c>
      <c r="B55" s="2" t="s">
        <v>83</v>
      </c>
      <c r="C55" s="9">
        <f>'Despesa - Access'!D34</f>
        <v>0</v>
      </c>
    </row>
    <row r="56" spans="1:3" x14ac:dyDescent="0.2">
      <c r="A56" s="2" t="s">
        <v>60</v>
      </c>
      <c r="B56" s="2" t="s">
        <v>43</v>
      </c>
      <c r="C56" s="9">
        <f>'Despesa - Access'!D35</f>
        <v>0</v>
      </c>
    </row>
    <row r="57" spans="1:3" x14ac:dyDescent="0.2">
      <c r="A57" s="2" t="s">
        <v>61</v>
      </c>
      <c r="B57" s="2" t="s">
        <v>44</v>
      </c>
      <c r="C57" s="9">
        <f>'Despesa - Access'!D36</f>
        <v>0</v>
      </c>
    </row>
    <row r="58" spans="1:3" x14ac:dyDescent="0.2">
      <c r="A58" s="86" t="s">
        <v>87</v>
      </c>
      <c r="B58" s="86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249</v>
      </c>
    </row>
    <row r="63" spans="1:3" x14ac:dyDescent="0.2">
      <c r="A63" s="2" t="s">
        <v>57</v>
      </c>
      <c r="B63" s="2" t="s">
        <v>46</v>
      </c>
      <c r="C63" s="9">
        <f>'Despesa - Access'!D37</f>
        <v>0</v>
      </c>
    </row>
    <row r="64" spans="1:3" x14ac:dyDescent="0.2">
      <c r="A64" s="2" t="s">
        <v>58</v>
      </c>
      <c r="B64" s="2" t="s">
        <v>47</v>
      </c>
      <c r="C64" s="9">
        <f>'Despesa - Access'!D38</f>
        <v>0</v>
      </c>
    </row>
    <row r="65" spans="1:3" x14ac:dyDescent="0.2">
      <c r="A65" s="86" t="s">
        <v>87</v>
      </c>
      <c r="B65" s="86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248</v>
      </c>
    </row>
    <row r="70" spans="1:3" x14ac:dyDescent="0.2">
      <c r="A70" s="2" t="s">
        <v>57</v>
      </c>
      <c r="B70" s="2" t="s">
        <v>91</v>
      </c>
      <c r="C70" s="9">
        <f>'Financeiro - Access'!E2</f>
        <v>10855706.210000001</v>
      </c>
    </row>
    <row r="71" spans="1:3" x14ac:dyDescent="0.2">
      <c r="A71" s="2" t="s">
        <v>58</v>
      </c>
      <c r="B71" s="2" t="s">
        <v>92</v>
      </c>
      <c r="C71" s="9">
        <f>'Financeiro - Access'!E3</f>
        <v>1857045.27</v>
      </c>
    </row>
    <row r="72" spans="1:3" x14ac:dyDescent="0.2">
      <c r="A72" s="2" t="s">
        <v>59</v>
      </c>
      <c r="B72" s="2" t="s">
        <v>161</v>
      </c>
      <c r="C72" s="9">
        <f>'Financeiro - Access'!E4</f>
        <v>0</v>
      </c>
    </row>
    <row r="73" spans="1:3" x14ac:dyDescent="0.2">
      <c r="A73" s="2" t="s">
        <v>60</v>
      </c>
      <c r="B73" s="2" t="s">
        <v>242</v>
      </c>
      <c r="C73" s="9">
        <f>'Financeiro - Access'!E5</f>
        <v>0</v>
      </c>
    </row>
    <row r="74" spans="1:3" x14ac:dyDescent="0.2">
      <c r="A74" s="86" t="s">
        <v>87</v>
      </c>
      <c r="B74" s="86"/>
      <c r="C74" s="10">
        <f>SUM(C70:C73)</f>
        <v>12712751.48</v>
      </c>
    </row>
    <row r="76" spans="1:3" x14ac:dyDescent="0.2">
      <c r="A76" s="4" t="s">
        <v>226</v>
      </c>
    </row>
    <row r="78" spans="1:3" x14ac:dyDescent="0.2">
      <c r="A78" s="3" t="s">
        <v>54</v>
      </c>
      <c r="B78" s="3" t="s">
        <v>55</v>
      </c>
      <c r="C78" s="11" t="s">
        <v>248</v>
      </c>
    </row>
    <row r="79" spans="1:3" x14ac:dyDescent="0.2">
      <c r="A79" s="2" t="s">
        <v>57</v>
      </c>
      <c r="B79" s="2" t="s">
        <v>243</v>
      </c>
      <c r="C79" s="9">
        <v>0</v>
      </c>
    </row>
    <row r="80" spans="1:3" x14ac:dyDescent="0.2">
      <c r="A80" s="2" t="s">
        <v>58</v>
      </c>
      <c r="B80" s="2" t="s">
        <v>244</v>
      </c>
      <c r="C80" s="9">
        <v>0</v>
      </c>
    </row>
    <row r="81" spans="1:3" x14ac:dyDescent="0.2">
      <c r="A81" s="2" t="s">
        <v>59</v>
      </c>
      <c r="B81" s="2" t="s">
        <v>245</v>
      </c>
      <c r="C81" s="9">
        <v>0</v>
      </c>
    </row>
    <row r="82" spans="1:3" x14ac:dyDescent="0.2">
      <c r="A82" s="2" t="s">
        <v>60</v>
      </c>
      <c r="B82" s="2" t="s">
        <v>93</v>
      </c>
      <c r="C82" s="9">
        <v>0</v>
      </c>
    </row>
    <row r="83" spans="1:3" x14ac:dyDescent="0.2">
      <c r="A83" s="86" t="s">
        <v>87</v>
      </c>
      <c r="B83" s="86"/>
      <c r="C83" s="10">
        <f>SUM(C79:C82)</f>
        <v>0</v>
      </c>
    </row>
    <row r="84" spans="1:3" x14ac:dyDescent="0.2">
      <c r="A84" s="89" t="s">
        <v>296</v>
      </c>
      <c r="B84" s="90"/>
      <c r="C84" s="90"/>
    </row>
    <row r="85" spans="1:3" x14ac:dyDescent="0.2">
      <c r="A85" s="91"/>
      <c r="B85" s="92"/>
      <c r="C85" s="92"/>
    </row>
    <row r="86" spans="1:3" x14ac:dyDescent="0.2">
      <c r="A86" s="73" t="s">
        <v>346</v>
      </c>
      <c r="B86" s="74"/>
      <c r="C86" s="74"/>
    </row>
    <row r="88" spans="1:3" x14ac:dyDescent="0.2">
      <c r="A88" s="80" t="s">
        <v>169</v>
      </c>
      <c r="B88" s="81"/>
      <c r="C88" s="63">
        <f>C79+'Anexo I - Fev'!C79+'Anexo I - Mar'!C79+'Anexo I - Abr'!C79+'Anexo I - Mai'!C79+'Anexo I - Jun'!C79+'Anexo I - Jul'!C79+'Anexo I - Ago'!C79+'Anexo I - Set'!C79+'Anexo I - Out'!C79+'Anexo I - Nov'!C79+'Anexo I - Dez'!C79</f>
        <v>0</v>
      </c>
    </row>
  </sheetData>
  <mergeCells count="16">
    <mergeCell ref="A88:B88"/>
    <mergeCell ref="B7:C7"/>
    <mergeCell ref="B8:C8"/>
    <mergeCell ref="A1:C1"/>
    <mergeCell ref="A17:B17"/>
    <mergeCell ref="B3:C3"/>
    <mergeCell ref="B4:C4"/>
    <mergeCell ref="B5:C5"/>
    <mergeCell ref="B6:C6"/>
    <mergeCell ref="A48:B48"/>
    <mergeCell ref="A58:B58"/>
    <mergeCell ref="A65:B65"/>
    <mergeCell ref="A74:B74"/>
    <mergeCell ref="A83:B83"/>
    <mergeCell ref="A84:C84"/>
    <mergeCell ref="A85:C8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showGridLines="0" view="pageBreakPreview" topLeftCell="A70" zoomScale="130" zoomScaleNormal="95" zoomScaleSheetLayoutView="130" workbookViewId="0">
      <selection activeCell="B8" sqref="B8:C8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style="69" customWidth="1"/>
  </cols>
  <sheetData>
    <row r="1" spans="1:3" x14ac:dyDescent="0.2">
      <c r="A1" s="85" t="s">
        <v>227</v>
      </c>
      <c r="B1" s="85"/>
      <c r="C1" s="85"/>
    </row>
    <row r="3" spans="1:3" x14ac:dyDescent="0.2">
      <c r="A3" s="2" t="s">
        <v>48</v>
      </c>
      <c r="B3" s="80" t="s">
        <v>228</v>
      </c>
      <c r="C3" s="81"/>
    </row>
    <row r="4" spans="1:3" x14ac:dyDescent="0.2">
      <c r="A4" s="2" t="s">
        <v>49</v>
      </c>
      <c r="B4" s="87" t="s">
        <v>229</v>
      </c>
      <c r="C4" s="87"/>
    </row>
    <row r="5" spans="1:3" x14ac:dyDescent="0.2">
      <c r="A5" s="2" t="s">
        <v>50</v>
      </c>
      <c r="B5" s="88" t="s">
        <v>336</v>
      </c>
      <c r="C5" s="87"/>
    </row>
    <row r="6" spans="1:3" x14ac:dyDescent="0.2">
      <c r="A6" s="2" t="s">
        <v>51</v>
      </c>
      <c r="B6" s="87" t="s">
        <v>230</v>
      </c>
      <c r="C6" s="87"/>
    </row>
    <row r="7" spans="1:3" x14ac:dyDescent="0.2">
      <c r="A7" s="2" t="s">
        <v>52</v>
      </c>
      <c r="B7" s="93" t="s">
        <v>351</v>
      </c>
      <c r="C7" s="94"/>
    </row>
    <row r="8" spans="1:3" x14ac:dyDescent="0.2">
      <c r="A8" s="2" t="s">
        <v>53</v>
      </c>
      <c r="B8" s="95">
        <v>43119</v>
      </c>
      <c r="C8" s="87"/>
    </row>
    <row r="10" spans="1:3" x14ac:dyDescent="0.2">
      <c r="A10" s="4" t="s">
        <v>232</v>
      </c>
    </row>
    <row r="12" spans="1:3" x14ac:dyDescent="0.2">
      <c r="A12" s="3" t="s">
        <v>54</v>
      </c>
      <c r="B12" s="3" t="s">
        <v>55</v>
      </c>
      <c r="C12" s="11" t="s">
        <v>249</v>
      </c>
    </row>
    <row r="13" spans="1:3" x14ac:dyDescent="0.2">
      <c r="A13" s="2" t="s">
        <v>57</v>
      </c>
      <c r="B13" s="5" t="s">
        <v>17</v>
      </c>
      <c r="C13" s="10">
        <f>'Despesa - Access'!E2</f>
        <v>5305236.01</v>
      </c>
    </row>
    <row r="14" spans="1:3" x14ac:dyDescent="0.2">
      <c r="A14" s="2" t="s">
        <v>58</v>
      </c>
      <c r="B14" s="5" t="s">
        <v>18</v>
      </c>
      <c r="C14" s="10">
        <f>'Despesa - Access'!E3</f>
        <v>819440.74</v>
      </c>
    </row>
    <row r="15" spans="1:3" x14ac:dyDescent="0.2">
      <c r="A15" s="2" t="s">
        <v>59</v>
      </c>
      <c r="B15" s="5" t="s">
        <v>246</v>
      </c>
      <c r="C15" s="10">
        <f>'Despesa - Access'!E4</f>
        <v>942943.59</v>
      </c>
    </row>
    <row r="16" spans="1:3" ht="51" x14ac:dyDescent="0.2">
      <c r="A16" s="6" t="s">
        <v>60</v>
      </c>
      <c r="B16" s="5" t="s">
        <v>250</v>
      </c>
      <c r="C16" s="10">
        <f>'Despesa - Access'!E5</f>
        <v>0</v>
      </c>
    </row>
    <row r="17" spans="1:3" x14ac:dyDescent="0.2">
      <c r="A17" s="86" t="s">
        <v>87</v>
      </c>
      <c r="B17" s="86"/>
      <c r="C17" s="10">
        <f>SUM(C13:C16)</f>
        <v>7067620.3399999999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248</v>
      </c>
    </row>
    <row r="22" spans="1:3" x14ac:dyDescent="0.2">
      <c r="A22" s="2" t="s">
        <v>57</v>
      </c>
      <c r="B22" s="2" t="s">
        <v>19</v>
      </c>
      <c r="C22" s="9">
        <f>'Despesa - Access'!E6</f>
        <v>0</v>
      </c>
    </row>
    <row r="23" spans="1:3" x14ac:dyDescent="0.2">
      <c r="A23" s="2" t="s">
        <v>58</v>
      </c>
      <c r="B23" s="2" t="s">
        <v>20</v>
      </c>
      <c r="C23" s="9">
        <f>'Despesa - Access'!E7</f>
        <v>297948.26</v>
      </c>
    </row>
    <row r="24" spans="1:3" x14ac:dyDescent="0.2">
      <c r="A24" s="2" t="s">
        <v>59</v>
      </c>
      <c r="B24" s="2" t="s">
        <v>21</v>
      </c>
      <c r="C24" s="9">
        <f>'Despesa - Access'!E8</f>
        <v>48231</v>
      </c>
    </row>
    <row r="25" spans="1:3" x14ac:dyDescent="0.2">
      <c r="A25" s="2" t="s">
        <v>60</v>
      </c>
      <c r="B25" s="2" t="s">
        <v>22</v>
      </c>
      <c r="C25" s="9">
        <f>'Despesa - Access'!E9</f>
        <v>159010.84</v>
      </c>
    </row>
    <row r="26" spans="1:3" x14ac:dyDescent="0.2">
      <c r="A26" s="2" t="s">
        <v>61</v>
      </c>
      <c r="B26" s="2" t="s">
        <v>23</v>
      </c>
      <c r="C26" s="9">
        <f>'Despesa - Access'!E10</f>
        <v>29697.759999999998</v>
      </c>
    </row>
    <row r="27" spans="1:3" x14ac:dyDescent="0.2">
      <c r="A27" s="2" t="s">
        <v>62</v>
      </c>
      <c r="B27" s="2" t="s">
        <v>84</v>
      </c>
      <c r="C27" s="9">
        <f>'Despesa - Access'!E11</f>
        <v>61296.71</v>
      </c>
    </row>
    <row r="28" spans="1:3" x14ac:dyDescent="0.2">
      <c r="A28" s="2" t="s">
        <v>63</v>
      </c>
      <c r="B28" s="2" t="s">
        <v>24</v>
      </c>
      <c r="C28" s="9">
        <f>'Despesa - Access'!E12</f>
        <v>413062.34</v>
      </c>
    </row>
    <row r="29" spans="1:3" x14ac:dyDescent="0.2">
      <c r="A29" s="2" t="s">
        <v>64</v>
      </c>
      <c r="B29" s="2" t="s">
        <v>25</v>
      </c>
      <c r="C29" s="9">
        <f>'Despesa - Access'!E13</f>
        <v>57120.5</v>
      </c>
    </row>
    <row r="30" spans="1:3" x14ac:dyDescent="0.2">
      <c r="A30" s="2" t="s">
        <v>65</v>
      </c>
      <c r="B30" s="2" t="s">
        <v>26</v>
      </c>
      <c r="C30" s="9">
        <f>'Despesa - Access'!E14</f>
        <v>8805.17</v>
      </c>
    </row>
    <row r="31" spans="1:3" x14ac:dyDescent="0.2">
      <c r="A31" s="2" t="s">
        <v>66</v>
      </c>
      <c r="B31" s="2" t="s">
        <v>27</v>
      </c>
      <c r="C31" s="9">
        <f>'Despesa - Access'!E15</f>
        <v>58869.599999999999</v>
      </c>
    </row>
    <row r="32" spans="1:3" x14ac:dyDescent="0.2">
      <c r="A32" s="2" t="s">
        <v>67</v>
      </c>
      <c r="B32" s="2" t="s">
        <v>28</v>
      </c>
      <c r="C32" s="9">
        <f>'Despesa - Access'!E16</f>
        <v>5881.54</v>
      </c>
    </row>
    <row r="33" spans="1:3" x14ac:dyDescent="0.2">
      <c r="A33" s="2" t="s">
        <v>68</v>
      </c>
      <c r="B33" s="2" t="s">
        <v>29</v>
      </c>
      <c r="C33" s="9">
        <f>'Despesa - Access'!E17</f>
        <v>21598</v>
      </c>
    </row>
    <row r="34" spans="1:3" ht="63.75" x14ac:dyDescent="0.2">
      <c r="A34" s="6" t="s">
        <v>69</v>
      </c>
      <c r="B34" s="7" t="s">
        <v>252</v>
      </c>
      <c r="C34" s="9">
        <f>'Despesa - Access'!E18</f>
        <v>8352.1</v>
      </c>
    </row>
    <row r="35" spans="1:3" x14ac:dyDescent="0.2">
      <c r="A35" s="2" t="s">
        <v>70</v>
      </c>
      <c r="B35" s="2" t="s">
        <v>30</v>
      </c>
      <c r="C35" s="9">
        <f>'Despesa - Access'!E19</f>
        <v>195787.91</v>
      </c>
    </row>
    <row r="36" spans="1:3" x14ac:dyDescent="0.2">
      <c r="A36" s="2" t="s">
        <v>71</v>
      </c>
      <c r="B36" s="2" t="s">
        <v>241</v>
      </c>
      <c r="C36" s="9">
        <f>'Despesa - Access'!E20</f>
        <v>358404.12</v>
      </c>
    </row>
    <row r="37" spans="1:3" x14ac:dyDescent="0.2">
      <c r="A37" s="2" t="s">
        <v>72</v>
      </c>
      <c r="B37" s="2" t="s">
        <v>31</v>
      </c>
      <c r="C37" s="9">
        <f>'Despesa - Access'!E21</f>
        <v>975.25</v>
      </c>
    </row>
    <row r="38" spans="1:3" ht="25.5" x14ac:dyDescent="0.2">
      <c r="A38" s="6" t="s">
        <v>73</v>
      </c>
      <c r="B38" s="25" t="s">
        <v>85</v>
      </c>
      <c r="C38" s="9">
        <f>'Despesa - Access'!E22</f>
        <v>37567.599999999999</v>
      </c>
    </row>
    <row r="39" spans="1:3" x14ac:dyDescent="0.2">
      <c r="A39" s="2" t="s">
        <v>74</v>
      </c>
      <c r="B39" s="2" t="s">
        <v>32</v>
      </c>
      <c r="C39" s="9">
        <f>'Despesa - Access'!E23</f>
        <v>0</v>
      </c>
    </row>
    <row r="40" spans="1:3" x14ac:dyDescent="0.2">
      <c r="A40" s="2" t="s">
        <v>75</v>
      </c>
      <c r="B40" s="2" t="s">
        <v>33</v>
      </c>
      <c r="C40" s="9">
        <f>'Despesa - Access'!E24</f>
        <v>0</v>
      </c>
    </row>
    <row r="41" spans="1:3" x14ac:dyDescent="0.2">
      <c r="A41" s="2" t="s">
        <v>76</v>
      </c>
      <c r="B41" s="2" t="s">
        <v>34</v>
      </c>
      <c r="C41" s="9">
        <f>'Despesa - Access'!E25</f>
        <v>0</v>
      </c>
    </row>
    <row r="42" spans="1:3" x14ac:dyDescent="0.2">
      <c r="A42" s="2" t="s">
        <v>77</v>
      </c>
      <c r="B42" s="2" t="s">
        <v>35</v>
      </c>
      <c r="C42" s="9">
        <f>'Despesa - Access'!E26</f>
        <v>0</v>
      </c>
    </row>
    <row r="43" spans="1:3" x14ac:dyDescent="0.2">
      <c r="A43" s="2" t="s">
        <v>78</v>
      </c>
      <c r="B43" s="2" t="s">
        <v>36</v>
      </c>
      <c r="C43" s="9">
        <f>'Despesa - Access'!E27</f>
        <v>0</v>
      </c>
    </row>
    <row r="44" spans="1:3" x14ac:dyDescent="0.2">
      <c r="A44" s="2" t="s">
        <v>79</v>
      </c>
      <c r="B44" s="2" t="s">
        <v>37</v>
      </c>
      <c r="C44" s="9">
        <f>'Despesa - Access'!E28</f>
        <v>0</v>
      </c>
    </row>
    <row r="45" spans="1:3" x14ac:dyDescent="0.2">
      <c r="A45" s="2" t="s">
        <v>80</v>
      </c>
      <c r="B45" s="2" t="s">
        <v>86</v>
      </c>
      <c r="C45" s="9">
        <f>'Despesa - Access'!E29</f>
        <v>5513.36</v>
      </c>
    </row>
    <row r="46" spans="1:3" x14ac:dyDescent="0.2">
      <c r="A46" s="2" t="s">
        <v>81</v>
      </c>
      <c r="B46" s="2" t="s">
        <v>38</v>
      </c>
      <c r="C46" s="9">
        <f>'Despesa - Access'!E30</f>
        <v>0</v>
      </c>
    </row>
    <row r="47" spans="1:3" x14ac:dyDescent="0.2">
      <c r="A47" s="2" t="s">
        <v>82</v>
      </c>
      <c r="B47" s="2" t="s">
        <v>39</v>
      </c>
      <c r="C47" s="9">
        <f>'Despesa - Access'!E31</f>
        <v>490762.97</v>
      </c>
    </row>
    <row r="48" spans="1:3" x14ac:dyDescent="0.2">
      <c r="A48" s="86" t="s">
        <v>87</v>
      </c>
      <c r="B48" s="86"/>
      <c r="C48" s="9">
        <f>SUM(C22:C47)</f>
        <v>2258885.0300000003</v>
      </c>
    </row>
    <row r="50" spans="1:3" x14ac:dyDescent="0.2">
      <c r="A50" s="4" t="s">
        <v>233</v>
      </c>
    </row>
    <row r="52" spans="1:3" x14ac:dyDescent="0.2">
      <c r="A52" s="3" t="s">
        <v>54</v>
      </c>
      <c r="B52" s="3" t="s">
        <v>55</v>
      </c>
      <c r="C52" s="11" t="s">
        <v>248</v>
      </c>
    </row>
    <row r="53" spans="1:3" x14ac:dyDescent="0.2">
      <c r="A53" s="2" t="s">
        <v>57</v>
      </c>
      <c r="B53" s="2" t="s">
        <v>41</v>
      </c>
      <c r="C53" s="9">
        <f>'Despesa - Access'!E32</f>
        <v>0</v>
      </c>
    </row>
    <row r="54" spans="1:3" x14ac:dyDescent="0.2">
      <c r="A54" s="2" t="s">
        <v>58</v>
      </c>
      <c r="B54" s="2" t="s">
        <v>42</v>
      </c>
      <c r="C54" s="9">
        <f>'Despesa - Access'!E33</f>
        <v>0</v>
      </c>
    </row>
    <row r="55" spans="1:3" x14ac:dyDescent="0.2">
      <c r="A55" s="2" t="s">
        <v>59</v>
      </c>
      <c r="B55" s="2" t="s">
        <v>83</v>
      </c>
      <c r="C55" s="9">
        <f>'Despesa - Access'!E34</f>
        <v>0</v>
      </c>
    </row>
    <row r="56" spans="1:3" x14ac:dyDescent="0.2">
      <c r="A56" s="2" t="s">
        <v>60</v>
      </c>
      <c r="B56" s="2" t="s">
        <v>43</v>
      </c>
      <c r="C56" s="9">
        <f>'Despesa - Access'!E35</f>
        <v>0</v>
      </c>
    </row>
    <row r="57" spans="1:3" x14ac:dyDescent="0.2">
      <c r="A57" s="2" t="s">
        <v>61</v>
      </c>
      <c r="B57" s="2" t="s">
        <v>44</v>
      </c>
      <c r="C57" s="9">
        <f>'Despesa - Access'!E36</f>
        <v>0</v>
      </c>
    </row>
    <row r="58" spans="1:3" x14ac:dyDescent="0.2">
      <c r="A58" s="86" t="s">
        <v>87</v>
      </c>
      <c r="B58" s="86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248</v>
      </c>
    </row>
    <row r="63" spans="1:3" x14ac:dyDescent="0.2">
      <c r="A63" s="2" t="s">
        <v>57</v>
      </c>
      <c r="B63" s="2" t="s">
        <v>46</v>
      </c>
      <c r="C63" s="9">
        <f>'Despesa - Access'!E37</f>
        <v>0</v>
      </c>
    </row>
    <row r="64" spans="1:3" x14ac:dyDescent="0.2">
      <c r="A64" s="2" t="s">
        <v>58</v>
      </c>
      <c r="B64" s="2" t="s">
        <v>47</v>
      </c>
      <c r="C64" s="9">
        <f>'Despesa - Access'!E38</f>
        <v>0</v>
      </c>
    </row>
    <row r="65" spans="1:5" x14ac:dyDescent="0.2">
      <c r="A65" s="86" t="s">
        <v>87</v>
      </c>
      <c r="B65" s="86"/>
      <c r="C65" s="10">
        <f>SUM(C63:C64)</f>
        <v>0</v>
      </c>
    </row>
    <row r="67" spans="1:5" x14ac:dyDescent="0.2">
      <c r="A67" s="4" t="s">
        <v>90</v>
      </c>
    </row>
    <row r="69" spans="1:5" x14ac:dyDescent="0.2">
      <c r="A69" s="3" t="s">
        <v>54</v>
      </c>
      <c r="B69" s="3" t="s">
        <v>55</v>
      </c>
      <c r="C69" s="11" t="s">
        <v>248</v>
      </c>
    </row>
    <row r="70" spans="1:5" x14ac:dyDescent="0.2">
      <c r="A70" s="2" t="s">
        <v>57</v>
      </c>
      <c r="B70" s="2" t="s">
        <v>91</v>
      </c>
      <c r="C70" s="9">
        <f>'Financeiro - Access'!F2</f>
        <v>7045927.4000000004</v>
      </c>
    </row>
    <row r="71" spans="1:5" x14ac:dyDescent="0.2">
      <c r="A71" s="2" t="s">
        <v>58</v>
      </c>
      <c r="B71" s="2" t="s">
        <v>92</v>
      </c>
      <c r="C71" s="9">
        <f>'Financeiro - Access'!F3</f>
        <v>2077219.88</v>
      </c>
      <c r="D71" s="100"/>
      <c r="E71" s="101"/>
    </row>
    <row r="72" spans="1:5" x14ac:dyDescent="0.2">
      <c r="A72" s="2" t="s">
        <v>59</v>
      </c>
      <c r="B72" s="2" t="s">
        <v>161</v>
      </c>
      <c r="C72" s="9">
        <f>'Financeiro - Access'!F4</f>
        <v>0</v>
      </c>
    </row>
    <row r="73" spans="1:5" x14ac:dyDescent="0.2">
      <c r="A73" s="2" t="s">
        <v>60</v>
      </c>
      <c r="B73" s="2" t="s">
        <v>242</v>
      </c>
      <c r="C73" s="9">
        <f>'Financeiro - Access'!F5</f>
        <v>0</v>
      </c>
    </row>
    <row r="74" spans="1:5" x14ac:dyDescent="0.2">
      <c r="A74" s="86" t="s">
        <v>87</v>
      </c>
      <c r="B74" s="86"/>
      <c r="C74" s="10">
        <f>SUM(C70:C73)</f>
        <v>9123147.2800000012</v>
      </c>
    </row>
    <row r="76" spans="1:5" x14ac:dyDescent="0.2">
      <c r="A76" s="4" t="s">
        <v>226</v>
      </c>
    </row>
    <row r="78" spans="1:5" x14ac:dyDescent="0.2">
      <c r="A78" s="3" t="s">
        <v>54</v>
      </c>
      <c r="B78" s="3" t="s">
        <v>55</v>
      </c>
      <c r="C78" s="11" t="s">
        <v>248</v>
      </c>
    </row>
    <row r="79" spans="1:5" x14ac:dyDescent="0.2">
      <c r="A79" s="2" t="s">
        <v>57</v>
      </c>
      <c r="B79" s="2" t="s">
        <v>243</v>
      </c>
      <c r="C79" s="9"/>
    </row>
    <row r="80" spans="1:5" x14ac:dyDescent="0.2">
      <c r="A80" s="2" t="s">
        <v>58</v>
      </c>
      <c r="B80" s="2" t="s">
        <v>244</v>
      </c>
      <c r="C80" s="9"/>
    </row>
    <row r="81" spans="1:3" x14ac:dyDescent="0.2">
      <c r="A81" s="2" t="s">
        <v>59</v>
      </c>
      <c r="B81" s="2" t="s">
        <v>245</v>
      </c>
      <c r="C81" s="9"/>
    </row>
    <row r="82" spans="1:3" x14ac:dyDescent="0.2">
      <c r="A82" s="2" t="s">
        <v>60</v>
      </c>
      <c r="B82" s="2" t="s">
        <v>93</v>
      </c>
      <c r="C82" s="9"/>
    </row>
    <row r="83" spans="1:3" x14ac:dyDescent="0.2">
      <c r="A83" s="86" t="s">
        <v>87</v>
      </c>
      <c r="B83" s="86"/>
      <c r="C83" s="10">
        <f>SUM(C79:C82)</f>
        <v>0</v>
      </c>
    </row>
    <row r="84" spans="1:3" x14ac:dyDescent="0.2">
      <c r="A84" s="96" t="s">
        <v>296</v>
      </c>
      <c r="B84" s="96"/>
      <c r="C84" s="96"/>
    </row>
    <row r="85" spans="1:3" x14ac:dyDescent="0.2">
      <c r="A85" s="97"/>
      <c r="B85" s="98"/>
      <c r="C85" s="98"/>
    </row>
    <row r="87" spans="1:3" x14ac:dyDescent="0.2">
      <c r="A87" s="99"/>
      <c r="B87" s="99"/>
      <c r="C87" s="99"/>
    </row>
  </sheetData>
  <mergeCells count="17">
    <mergeCell ref="A84:C84"/>
    <mergeCell ref="A85:C85"/>
    <mergeCell ref="A87:C87"/>
    <mergeCell ref="D71:E71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view="pageBreakPreview" topLeftCell="A76" zoomScale="115" zoomScaleNormal="100" zoomScaleSheetLayoutView="115" workbookViewId="0">
      <selection activeCell="B8" sqref="B8:C8"/>
    </sheetView>
  </sheetViews>
  <sheetFormatPr defaultRowHeight="12.75" x14ac:dyDescent="0.2"/>
  <cols>
    <col min="1" max="1" width="25.7109375" customWidth="1"/>
    <col min="2" max="2" width="70.7109375" customWidth="1"/>
    <col min="3" max="3" width="18.28515625" style="8" customWidth="1"/>
    <col min="4" max="4" width="13.5703125" style="72" bestFit="1" customWidth="1"/>
    <col min="5" max="5" width="11.7109375" style="72" bestFit="1" customWidth="1"/>
    <col min="6" max="6" width="9.140625" style="72"/>
  </cols>
  <sheetData>
    <row r="1" spans="1:3" x14ac:dyDescent="0.2">
      <c r="A1" s="85" t="s">
        <v>227</v>
      </c>
      <c r="B1" s="85"/>
      <c r="C1" s="85"/>
    </row>
    <row r="3" spans="1:3" x14ac:dyDescent="0.2">
      <c r="A3" s="2" t="s">
        <v>48</v>
      </c>
      <c r="B3" s="80" t="s">
        <v>228</v>
      </c>
      <c r="C3" s="81"/>
    </row>
    <row r="4" spans="1:3" x14ac:dyDescent="0.2">
      <c r="A4" s="2" t="s">
        <v>49</v>
      </c>
      <c r="B4" s="87" t="s">
        <v>229</v>
      </c>
      <c r="C4" s="87"/>
    </row>
    <row r="5" spans="1:3" x14ac:dyDescent="0.2">
      <c r="A5" s="2" t="s">
        <v>50</v>
      </c>
      <c r="B5" s="88" t="s">
        <v>336</v>
      </c>
      <c r="C5" s="87"/>
    </row>
    <row r="6" spans="1:3" x14ac:dyDescent="0.2">
      <c r="A6" s="2" t="s">
        <v>51</v>
      </c>
      <c r="B6" s="87" t="s">
        <v>230</v>
      </c>
      <c r="C6" s="87"/>
    </row>
    <row r="7" spans="1:3" x14ac:dyDescent="0.2">
      <c r="A7" s="2" t="s">
        <v>52</v>
      </c>
      <c r="B7" s="93" t="s">
        <v>351</v>
      </c>
      <c r="C7" s="94"/>
    </row>
    <row r="8" spans="1:3" x14ac:dyDescent="0.2">
      <c r="A8" s="2" t="s">
        <v>53</v>
      </c>
      <c r="B8" s="95">
        <v>43119</v>
      </c>
      <c r="C8" s="87"/>
    </row>
    <row r="10" spans="1:3" x14ac:dyDescent="0.2">
      <c r="A10" s="4" t="s">
        <v>232</v>
      </c>
    </row>
    <row r="12" spans="1:3" x14ac:dyDescent="0.2">
      <c r="A12" s="3" t="s">
        <v>54</v>
      </c>
      <c r="B12" s="3" t="s">
        <v>55</v>
      </c>
      <c r="C12" s="11" t="s">
        <v>248</v>
      </c>
    </row>
    <row r="13" spans="1:3" x14ac:dyDescent="0.2">
      <c r="A13" s="2" t="s">
        <v>57</v>
      </c>
      <c r="B13" s="5" t="s">
        <v>17</v>
      </c>
      <c r="C13" s="10">
        <f>'Despesa - Access'!F2</f>
        <v>5394712.8700000001</v>
      </c>
    </row>
    <row r="14" spans="1:3" x14ac:dyDescent="0.2">
      <c r="A14" s="2" t="s">
        <v>58</v>
      </c>
      <c r="B14" s="5" t="s">
        <v>18</v>
      </c>
      <c r="C14" s="10">
        <f>'Despesa - Access'!F3</f>
        <v>811965.23</v>
      </c>
    </row>
    <row r="15" spans="1:3" x14ac:dyDescent="0.2">
      <c r="A15" s="2" t="s">
        <v>59</v>
      </c>
      <c r="B15" s="5" t="s">
        <v>246</v>
      </c>
      <c r="C15" s="10">
        <f>'Despesa - Access'!F4</f>
        <v>974286.45</v>
      </c>
    </row>
    <row r="16" spans="1:3" ht="51" x14ac:dyDescent="0.2">
      <c r="A16" s="6" t="s">
        <v>60</v>
      </c>
      <c r="B16" s="5" t="s">
        <v>250</v>
      </c>
      <c r="C16" s="10">
        <f>'Despesa - Access'!F5</f>
        <v>0</v>
      </c>
    </row>
    <row r="17" spans="1:3" x14ac:dyDescent="0.2">
      <c r="A17" s="86" t="s">
        <v>87</v>
      </c>
      <c r="B17" s="86"/>
      <c r="C17" s="10">
        <f>SUM(C13:C16)</f>
        <v>7180964.5499999998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248</v>
      </c>
    </row>
    <row r="22" spans="1:3" x14ac:dyDescent="0.2">
      <c r="A22" s="2" t="s">
        <v>57</v>
      </c>
      <c r="B22" s="2" t="s">
        <v>19</v>
      </c>
      <c r="C22" s="9">
        <f>'Despesa - Access'!F6</f>
        <v>0</v>
      </c>
    </row>
    <row r="23" spans="1:3" x14ac:dyDescent="0.2">
      <c r="A23" s="2" t="s">
        <v>58</v>
      </c>
      <c r="B23" s="2" t="s">
        <v>20</v>
      </c>
      <c r="C23" s="9">
        <f>'Despesa - Access'!F7</f>
        <v>293608.74</v>
      </c>
    </row>
    <row r="24" spans="1:3" x14ac:dyDescent="0.2">
      <c r="A24" s="2" t="s">
        <v>59</v>
      </c>
      <c r="B24" s="2" t="s">
        <v>21</v>
      </c>
      <c r="C24" s="9">
        <f>'Despesa - Access'!F8</f>
        <v>46134</v>
      </c>
    </row>
    <row r="25" spans="1:3" x14ac:dyDescent="0.2">
      <c r="A25" s="2" t="s">
        <v>60</v>
      </c>
      <c r="B25" s="2" t="s">
        <v>22</v>
      </c>
      <c r="C25" s="9">
        <f>'Despesa - Access'!F9</f>
        <v>146474.95000000001</v>
      </c>
    </row>
    <row r="26" spans="1:3" x14ac:dyDescent="0.2">
      <c r="A26" s="2" t="s">
        <v>61</v>
      </c>
      <c r="B26" s="2" t="s">
        <v>23</v>
      </c>
      <c r="C26" s="9">
        <f>'Despesa - Access'!F10</f>
        <v>89348.51</v>
      </c>
    </row>
    <row r="27" spans="1:3" x14ac:dyDescent="0.2">
      <c r="A27" s="2" t="s">
        <v>62</v>
      </c>
      <c r="B27" s="2" t="s">
        <v>84</v>
      </c>
      <c r="C27" s="9">
        <f>'Despesa - Access'!F11</f>
        <v>62098.86</v>
      </c>
    </row>
    <row r="28" spans="1:3" x14ac:dyDescent="0.2">
      <c r="A28" s="2" t="s">
        <v>63</v>
      </c>
      <c r="B28" s="2" t="s">
        <v>24</v>
      </c>
      <c r="C28" s="9">
        <f>'Despesa - Access'!F12</f>
        <v>123327.98</v>
      </c>
    </row>
    <row r="29" spans="1:3" x14ac:dyDescent="0.2">
      <c r="A29" s="2" t="s">
        <v>64</v>
      </c>
      <c r="B29" s="2" t="s">
        <v>25</v>
      </c>
      <c r="C29" s="9">
        <f>'Despesa - Access'!F13</f>
        <v>57120.5</v>
      </c>
    </row>
    <row r="30" spans="1:3" x14ac:dyDescent="0.2">
      <c r="A30" s="2" t="s">
        <v>65</v>
      </c>
      <c r="B30" s="2" t="s">
        <v>26</v>
      </c>
      <c r="C30" s="9">
        <f>'Despesa - Access'!F14</f>
        <v>13655.47</v>
      </c>
    </row>
    <row r="31" spans="1:3" x14ac:dyDescent="0.2">
      <c r="A31" s="2" t="s">
        <v>66</v>
      </c>
      <c r="B31" s="2" t="s">
        <v>27</v>
      </c>
      <c r="C31" s="9">
        <f>'Despesa - Access'!F15</f>
        <v>85667.99</v>
      </c>
    </row>
    <row r="32" spans="1:3" x14ac:dyDescent="0.2">
      <c r="A32" s="2" t="s">
        <v>67</v>
      </c>
      <c r="B32" s="2" t="s">
        <v>28</v>
      </c>
      <c r="C32" s="9">
        <f>'Despesa - Access'!F16</f>
        <v>26097.68</v>
      </c>
    </row>
    <row r="33" spans="1:3" x14ac:dyDescent="0.2">
      <c r="A33" s="2" t="s">
        <v>68</v>
      </c>
      <c r="B33" s="2" t="s">
        <v>29</v>
      </c>
      <c r="C33" s="9">
        <f>'Despesa - Access'!F17</f>
        <v>187217.45</v>
      </c>
    </row>
    <row r="34" spans="1:3" ht="63.75" x14ac:dyDescent="0.2">
      <c r="A34" s="6" t="s">
        <v>69</v>
      </c>
      <c r="B34" s="7" t="s">
        <v>252</v>
      </c>
      <c r="C34" s="9">
        <f>'Despesa - Access'!F18</f>
        <v>9309.84</v>
      </c>
    </row>
    <row r="35" spans="1:3" x14ac:dyDescent="0.2">
      <c r="A35" s="2" t="s">
        <v>70</v>
      </c>
      <c r="B35" s="2" t="s">
        <v>30</v>
      </c>
      <c r="C35" s="9">
        <f>'Despesa - Access'!F19</f>
        <v>207875.53</v>
      </c>
    </row>
    <row r="36" spans="1:3" x14ac:dyDescent="0.2">
      <c r="A36" s="2" t="s">
        <v>71</v>
      </c>
      <c r="B36" s="2" t="s">
        <v>241</v>
      </c>
      <c r="C36" s="9">
        <f>'Despesa - Access'!F20</f>
        <v>440760.55</v>
      </c>
    </row>
    <row r="37" spans="1:3" x14ac:dyDescent="0.2">
      <c r="A37" s="2" t="s">
        <v>72</v>
      </c>
      <c r="B37" s="2" t="s">
        <v>31</v>
      </c>
      <c r="C37" s="9">
        <f>'Despesa - Access'!F21</f>
        <v>216</v>
      </c>
    </row>
    <row r="38" spans="1:3" ht="25.5" x14ac:dyDescent="0.2">
      <c r="A38" s="6" t="s">
        <v>73</v>
      </c>
      <c r="B38" s="25" t="s">
        <v>85</v>
      </c>
      <c r="C38" s="9">
        <f>'Despesa - Access'!F22</f>
        <v>78759.22</v>
      </c>
    </row>
    <row r="39" spans="1:3" x14ac:dyDescent="0.2">
      <c r="A39" s="2" t="s">
        <v>74</v>
      </c>
      <c r="B39" s="2" t="s">
        <v>32</v>
      </c>
      <c r="C39" s="9">
        <f>'Despesa - Access'!F23</f>
        <v>0</v>
      </c>
    </row>
    <row r="40" spans="1:3" x14ac:dyDescent="0.2">
      <c r="A40" s="2" t="s">
        <v>75</v>
      </c>
      <c r="B40" s="2" t="s">
        <v>33</v>
      </c>
      <c r="C40" s="9">
        <f>'Despesa - Access'!F24</f>
        <v>0</v>
      </c>
    </row>
    <row r="41" spans="1:3" x14ac:dyDescent="0.2">
      <c r="A41" s="2" t="s">
        <v>76</v>
      </c>
      <c r="B41" s="2" t="s">
        <v>34</v>
      </c>
      <c r="C41" s="9">
        <f>'Despesa - Access'!F25</f>
        <v>0</v>
      </c>
    </row>
    <row r="42" spans="1:3" x14ac:dyDescent="0.2">
      <c r="A42" s="2" t="s">
        <v>77</v>
      </c>
      <c r="B42" s="2" t="s">
        <v>35</v>
      </c>
      <c r="C42" s="9">
        <f>'Despesa - Access'!F26</f>
        <v>0</v>
      </c>
    </row>
    <row r="43" spans="1:3" x14ac:dyDescent="0.2">
      <c r="A43" s="2" t="s">
        <v>78</v>
      </c>
      <c r="B43" s="2" t="s">
        <v>36</v>
      </c>
      <c r="C43" s="9">
        <f>'Despesa - Access'!F27</f>
        <v>0</v>
      </c>
    </row>
    <row r="44" spans="1:3" x14ac:dyDescent="0.2">
      <c r="A44" s="2" t="s">
        <v>79</v>
      </c>
      <c r="B44" s="2" t="s">
        <v>37</v>
      </c>
      <c r="C44" s="9">
        <f>'Despesa - Access'!F28</f>
        <v>271.83</v>
      </c>
    </row>
    <row r="45" spans="1:3" x14ac:dyDescent="0.2">
      <c r="A45" s="2" t="s">
        <v>80</v>
      </c>
      <c r="B45" s="2" t="s">
        <v>86</v>
      </c>
      <c r="C45" s="9">
        <f>'Despesa - Access'!F29</f>
        <v>9505.85</v>
      </c>
    </row>
    <row r="46" spans="1:3" x14ac:dyDescent="0.2">
      <c r="A46" s="2" t="s">
        <v>81</v>
      </c>
      <c r="B46" s="2" t="s">
        <v>38</v>
      </c>
      <c r="C46" s="9">
        <f>'Despesa - Access'!F30</f>
        <v>0</v>
      </c>
    </row>
    <row r="47" spans="1:3" x14ac:dyDescent="0.2">
      <c r="A47" s="2" t="s">
        <v>82</v>
      </c>
      <c r="B47" s="2" t="s">
        <v>39</v>
      </c>
      <c r="C47" s="9">
        <f>'Despesa - Access'!F31</f>
        <v>827607.57</v>
      </c>
    </row>
    <row r="48" spans="1:3" x14ac:dyDescent="0.2">
      <c r="A48" s="86" t="s">
        <v>87</v>
      </c>
      <c r="B48" s="86"/>
      <c r="C48" s="10">
        <f>SUM(C22:C47)</f>
        <v>2705058.52</v>
      </c>
    </row>
    <row r="50" spans="1:3" x14ac:dyDescent="0.2">
      <c r="A50" s="4" t="s">
        <v>233</v>
      </c>
    </row>
    <row r="52" spans="1:3" x14ac:dyDescent="0.2">
      <c r="A52" s="3" t="s">
        <v>54</v>
      </c>
      <c r="B52" s="3" t="s">
        <v>55</v>
      </c>
      <c r="C52" s="11" t="s">
        <v>248</v>
      </c>
    </row>
    <row r="53" spans="1:3" x14ac:dyDescent="0.2">
      <c r="A53" s="2" t="s">
        <v>57</v>
      </c>
      <c r="B53" s="2" t="s">
        <v>41</v>
      </c>
      <c r="C53" s="9">
        <f>'Despesa - Access'!F32</f>
        <v>0</v>
      </c>
    </row>
    <row r="54" spans="1:3" x14ac:dyDescent="0.2">
      <c r="A54" s="2" t="s">
        <v>58</v>
      </c>
      <c r="B54" s="2" t="s">
        <v>42</v>
      </c>
      <c r="C54" s="9">
        <f>'Despesa - Access'!F33</f>
        <v>0</v>
      </c>
    </row>
    <row r="55" spans="1:3" x14ac:dyDescent="0.2">
      <c r="A55" s="2" t="s">
        <v>59</v>
      </c>
      <c r="B55" s="2" t="s">
        <v>83</v>
      </c>
      <c r="C55" s="9">
        <f>'Despesa - Access'!F34</f>
        <v>0</v>
      </c>
    </row>
    <row r="56" spans="1:3" x14ac:dyDescent="0.2">
      <c r="A56" s="2" t="s">
        <v>60</v>
      </c>
      <c r="B56" s="2" t="s">
        <v>43</v>
      </c>
      <c r="C56" s="9">
        <f>'Despesa - Access'!F35</f>
        <v>0</v>
      </c>
    </row>
    <row r="57" spans="1:3" x14ac:dyDescent="0.2">
      <c r="A57" s="2" t="s">
        <v>61</v>
      </c>
      <c r="B57" s="2" t="s">
        <v>44</v>
      </c>
      <c r="C57" s="9">
        <f>'Despesa - Access'!F36</f>
        <v>0</v>
      </c>
    </row>
    <row r="58" spans="1:3" x14ac:dyDescent="0.2">
      <c r="A58" s="86" t="s">
        <v>87</v>
      </c>
      <c r="B58" s="86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248</v>
      </c>
    </row>
    <row r="63" spans="1:3" x14ac:dyDescent="0.2">
      <c r="A63" s="2" t="s">
        <v>57</v>
      </c>
      <c r="B63" s="2" t="s">
        <v>46</v>
      </c>
      <c r="C63" s="9">
        <f>'Despesa - Access'!F37</f>
        <v>0</v>
      </c>
    </row>
    <row r="64" spans="1:3" x14ac:dyDescent="0.2">
      <c r="A64" s="2" t="s">
        <v>58</v>
      </c>
      <c r="B64" s="2" t="s">
        <v>47</v>
      </c>
      <c r="C64" s="9">
        <f>'Despesa - Access'!F38</f>
        <v>0</v>
      </c>
    </row>
    <row r="65" spans="1:3" x14ac:dyDescent="0.2">
      <c r="A65" s="86" t="s">
        <v>87</v>
      </c>
      <c r="B65" s="86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240</v>
      </c>
    </row>
    <row r="70" spans="1:3" x14ac:dyDescent="0.2">
      <c r="A70" s="2" t="s">
        <v>57</v>
      </c>
      <c r="B70" s="2" t="s">
        <v>91</v>
      </c>
      <c r="C70" s="9">
        <f>'Financeiro - Access'!G2</f>
        <v>7174458.9299999997</v>
      </c>
    </row>
    <row r="71" spans="1:3" x14ac:dyDescent="0.2">
      <c r="A71" s="2" t="s">
        <v>58</v>
      </c>
      <c r="B71" s="2" t="s">
        <v>92</v>
      </c>
      <c r="C71" s="9">
        <f>'Financeiro - Access'!G3</f>
        <v>2066657.43</v>
      </c>
    </row>
    <row r="72" spans="1:3" x14ac:dyDescent="0.2">
      <c r="A72" s="2" t="s">
        <v>59</v>
      </c>
      <c r="B72" s="2" t="s">
        <v>161</v>
      </c>
      <c r="C72" s="9">
        <f>'Financeiro - Access'!G4</f>
        <v>0</v>
      </c>
    </row>
    <row r="73" spans="1:3" x14ac:dyDescent="0.2">
      <c r="A73" s="2" t="s">
        <v>60</v>
      </c>
      <c r="B73" s="2" t="s">
        <v>242</v>
      </c>
      <c r="C73" s="9">
        <f>'Financeiro - Access'!G5</f>
        <v>0</v>
      </c>
    </row>
    <row r="74" spans="1:3" x14ac:dyDescent="0.2">
      <c r="A74" s="86" t="s">
        <v>87</v>
      </c>
      <c r="B74" s="86"/>
      <c r="C74" s="9">
        <f>SUM(C70:C73)</f>
        <v>9241116.3599999994</v>
      </c>
    </row>
    <row r="76" spans="1:3" x14ac:dyDescent="0.2">
      <c r="A76" s="4" t="s">
        <v>226</v>
      </c>
    </row>
    <row r="78" spans="1:3" x14ac:dyDescent="0.2">
      <c r="A78" s="3" t="s">
        <v>54</v>
      </c>
      <c r="B78" s="3" t="s">
        <v>55</v>
      </c>
      <c r="C78" s="11" t="s">
        <v>248</v>
      </c>
    </row>
    <row r="79" spans="1:3" x14ac:dyDescent="0.2">
      <c r="A79" s="2" t="s">
        <v>57</v>
      </c>
      <c r="B79" s="2" t="s">
        <v>243</v>
      </c>
      <c r="C79" s="9"/>
    </row>
    <row r="80" spans="1:3" x14ac:dyDescent="0.2">
      <c r="A80" s="2" t="s">
        <v>58</v>
      </c>
      <c r="B80" s="2" t="s">
        <v>244</v>
      </c>
      <c r="C80" s="9"/>
    </row>
    <row r="81" spans="1:3" x14ac:dyDescent="0.2">
      <c r="A81" s="2" t="s">
        <v>59</v>
      </c>
      <c r="B81" s="2" t="s">
        <v>245</v>
      </c>
      <c r="C81" s="9"/>
    </row>
    <row r="82" spans="1:3" x14ac:dyDescent="0.2">
      <c r="A82" s="2" t="s">
        <v>60</v>
      </c>
      <c r="B82" s="2" t="s">
        <v>93</v>
      </c>
      <c r="C82" s="9"/>
    </row>
    <row r="83" spans="1:3" x14ac:dyDescent="0.2">
      <c r="A83" s="86" t="s">
        <v>87</v>
      </c>
      <c r="B83" s="86"/>
      <c r="C83" s="10">
        <f>SUM(C79:C82)</f>
        <v>0</v>
      </c>
    </row>
    <row r="84" spans="1:3" x14ac:dyDescent="0.2">
      <c r="A84" s="96" t="s">
        <v>296</v>
      </c>
      <c r="B84" s="96"/>
      <c r="C84" s="96"/>
    </row>
    <row r="85" spans="1:3" x14ac:dyDescent="0.2">
      <c r="A85" s="102" t="s">
        <v>341</v>
      </c>
      <c r="B85" s="103"/>
      <c r="C85" s="103"/>
    </row>
    <row r="86" spans="1:3" x14ac:dyDescent="0.2">
      <c r="A86" s="104" t="s">
        <v>345</v>
      </c>
      <c r="B86" s="98"/>
      <c r="C86" s="98"/>
    </row>
  </sheetData>
  <mergeCells count="16">
    <mergeCell ref="A84:C84"/>
    <mergeCell ref="A85:C85"/>
    <mergeCell ref="A86:C8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showGridLines="0" view="pageBreakPreview" topLeftCell="A70" zoomScale="130" zoomScaleNormal="100" zoomScaleSheetLayoutView="130" workbookViewId="0">
      <selection activeCell="B8" sqref="B8:C8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69" customWidth="1"/>
  </cols>
  <sheetData>
    <row r="1" spans="1:3" x14ac:dyDescent="0.2">
      <c r="A1" s="85" t="s">
        <v>227</v>
      </c>
      <c r="B1" s="85"/>
      <c r="C1" s="85"/>
    </row>
    <row r="3" spans="1:3" x14ac:dyDescent="0.2">
      <c r="A3" s="2" t="s">
        <v>48</v>
      </c>
      <c r="B3" s="80" t="s">
        <v>228</v>
      </c>
      <c r="C3" s="81"/>
    </row>
    <row r="4" spans="1:3" x14ac:dyDescent="0.2">
      <c r="A4" s="2" t="s">
        <v>49</v>
      </c>
      <c r="B4" s="87" t="s">
        <v>229</v>
      </c>
      <c r="C4" s="87"/>
    </row>
    <row r="5" spans="1:3" x14ac:dyDescent="0.2">
      <c r="A5" s="2" t="s">
        <v>50</v>
      </c>
      <c r="B5" s="88" t="s">
        <v>336</v>
      </c>
      <c r="C5" s="87"/>
    </row>
    <row r="6" spans="1:3" x14ac:dyDescent="0.2">
      <c r="A6" s="2" t="s">
        <v>51</v>
      </c>
      <c r="B6" s="87" t="s">
        <v>230</v>
      </c>
      <c r="C6" s="87"/>
    </row>
    <row r="7" spans="1:3" x14ac:dyDescent="0.2">
      <c r="A7" s="2" t="s">
        <v>52</v>
      </c>
      <c r="B7" s="93" t="s">
        <v>351</v>
      </c>
      <c r="C7" s="94"/>
    </row>
    <row r="8" spans="1:3" x14ac:dyDescent="0.2">
      <c r="A8" s="2" t="s">
        <v>53</v>
      </c>
      <c r="B8" s="95">
        <v>43119</v>
      </c>
      <c r="C8" s="87"/>
    </row>
    <row r="10" spans="1:3" x14ac:dyDescent="0.2">
      <c r="A10" s="4" t="s">
        <v>232</v>
      </c>
    </row>
    <row r="12" spans="1:3" x14ac:dyDescent="0.2">
      <c r="A12" s="3" t="s">
        <v>54</v>
      </c>
      <c r="B12" s="3" t="s">
        <v>55</v>
      </c>
      <c r="C12" s="11" t="s">
        <v>248</v>
      </c>
    </row>
    <row r="13" spans="1:3" x14ac:dyDescent="0.2">
      <c r="A13" s="2" t="s">
        <v>57</v>
      </c>
      <c r="B13" s="5" t="s">
        <v>17</v>
      </c>
      <c r="C13" s="10">
        <f>'Despesa - Access'!G2</f>
        <v>5357953.92</v>
      </c>
    </row>
    <row r="14" spans="1:3" x14ac:dyDescent="0.2">
      <c r="A14" s="2" t="s">
        <v>58</v>
      </c>
      <c r="B14" s="5" t="s">
        <v>18</v>
      </c>
      <c r="C14" s="10">
        <f>'Despesa - Access'!G3</f>
        <v>837616.78</v>
      </c>
    </row>
    <row r="15" spans="1:3" x14ac:dyDescent="0.2">
      <c r="A15" s="2" t="s">
        <v>59</v>
      </c>
      <c r="B15" s="5" t="s">
        <v>246</v>
      </c>
      <c r="C15" s="10">
        <f>'Despesa - Access'!G4</f>
        <v>976990.4</v>
      </c>
    </row>
    <row r="16" spans="1:3" ht="51" x14ac:dyDescent="0.2">
      <c r="A16" s="6" t="s">
        <v>60</v>
      </c>
      <c r="B16" s="5" t="s">
        <v>250</v>
      </c>
      <c r="C16" s="10">
        <f>'Despesa - Access'!G5</f>
        <v>0</v>
      </c>
    </row>
    <row r="17" spans="1:3" x14ac:dyDescent="0.2">
      <c r="A17" s="86" t="s">
        <v>87</v>
      </c>
      <c r="B17" s="86"/>
      <c r="C17" s="10">
        <f>SUM(C13:C16)</f>
        <v>7172561.1000000006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249</v>
      </c>
    </row>
    <row r="22" spans="1:3" x14ac:dyDescent="0.2">
      <c r="A22" s="2" t="s">
        <v>57</v>
      </c>
      <c r="B22" s="2" t="s">
        <v>19</v>
      </c>
      <c r="C22" s="10">
        <f>'Despesa - Access'!G6</f>
        <v>0</v>
      </c>
    </row>
    <row r="23" spans="1:3" x14ac:dyDescent="0.2">
      <c r="A23" s="2" t="s">
        <v>58</v>
      </c>
      <c r="B23" s="2" t="s">
        <v>20</v>
      </c>
      <c r="C23" s="10">
        <f>'Despesa - Access'!G7</f>
        <v>301202.98</v>
      </c>
    </row>
    <row r="24" spans="1:3" x14ac:dyDescent="0.2">
      <c r="A24" s="2" t="s">
        <v>59</v>
      </c>
      <c r="B24" s="2" t="s">
        <v>21</v>
      </c>
      <c r="C24" s="10">
        <f>'Despesa - Access'!G8</f>
        <v>48231</v>
      </c>
    </row>
    <row r="25" spans="1:3" x14ac:dyDescent="0.2">
      <c r="A25" s="2" t="s">
        <v>60</v>
      </c>
      <c r="B25" s="2" t="s">
        <v>22</v>
      </c>
      <c r="C25" s="10">
        <f>'Despesa - Access'!G9</f>
        <v>108722.49</v>
      </c>
    </row>
    <row r="26" spans="1:3" x14ac:dyDescent="0.2">
      <c r="A26" s="2" t="s">
        <v>61</v>
      </c>
      <c r="B26" s="2" t="s">
        <v>23</v>
      </c>
      <c r="C26" s="10">
        <f>'Despesa - Access'!G10</f>
        <v>31580.53</v>
      </c>
    </row>
    <row r="27" spans="1:3" x14ac:dyDescent="0.2">
      <c r="A27" s="2" t="s">
        <v>62</v>
      </c>
      <c r="B27" s="2" t="s">
        <v>84</v>
      </c>
      <c r="C27" s="10">
        <f>'Despesa - Access'!G11</f>
        <v>73952.66</v>
      </c>
    </row>
    <row r="28" spans="1:3" x14ac:dyDescent="0.2">
      <c r="A28" s="2" t="s">
        <v>63</v>
      </c>
      <c r="B28" s="2" t="s">
        <v>24</v>
      </c>
      <c r="C28" s="10">
        <f>'Despesa - Access'!G12</f>
        <v>322209.65000000002</v>
      </c>
    </row>
    <row r="29" spans="1:3" x14ac:dyDescent="0.2">
      <c r="A29" s="2" t="s">
        <v>64</v>
      </c>
      <c r="B29" s="2" t="s">
        <v>25</v>
      </c>
      <c r="C29" s="10">
        <f>'Despesa - Access'!G13</f>
        <v>57735.24</v>
      </c>
    </row>
    <row r="30" spans="1:3" x14ac:dyDescent="0.2">
      <c r="A30" s="2" t="s">
        <v>65</v>
      </c>
      <c r="B30" s="2" t="s">
        <v>26</v>
      </c>
      <c r="C30" s="10">
        <f>'Despesa - Access'!G14</f>
        <v>18392.46</v>
      </c>
    </row>
    <row r="31" spans="1:3" x14ac:dyDescent="0.2">
      <c r="A31" s="2" t="s">
        <v>66</v>
      </c>
      <c r="B31" s="2" t="s">
        <v>27</v>
      </c>
      <c r="C31" s="10">
        <f>'Despesa - Access'!G15</f>
        <v>95599.55</v>
      </c>
    </row>
    <row r="32" spans="1:3" x14ac:dyDescent="0.2">
      <c r="A32" s="2" t="s">
        <v>67</v>
      </c>
      <c r="B32" s="2" t="s">
        <v>28</v>
      </c>
      <c r="C32" s="10">
        <f>'Despesa - Access'!G16</f>
        <v>11466.72</v>
      </c>
    </row>
    <row r="33" spans="1:3" x14ac:dyDescent="0.2">
      <c r="A33" s="2" t="s">
        <v>68</v>
      </c>
      <c r="B33" s="2" t="s">
        <v>29</v>
      </c>
      <c r="C33" s="10">
        <f>'Despesa - Access'!G17</f>
        <v>106089.34</v>
      </c>
    </row>
    <row r="34" spans="1:3" ht="63.75" x14ac:dyDescent="0.2">
      <c r="A34" s="6" t="s">
        <v>69</v>
      </c>
      <c r="B34" s="7" t="s">
        <v>252</v>
      </c>
      <c r="C34" s="10">
        <f>'Despesa - Access'!G18</f>
        <v>3271.55</v>
      </c>
    </row>
    <row r="35" spans="1:3" x14ac:dyDescent="0.2">
      <c r="A35" s="2" t="s">
        <v>70</v>
      </c>
      <c r="B35" s="2" t="s">
        <v>30</v>
      </c>
      <c r="C35" s="10">
        <f>'Despesa - Access'!G19</f>
        <v>212784.26</v>
      </c>
    </row>
    <row r="36" spans="1:3" x14ac:dyDescent="0.2">
      <c r="A36" s="2" t="s">
        <v>71</v>
      </c>
      <c r="B36" s="2" t="s">
        <v>241</v>
      </c>
      <c r="C36" s="10">
        <f>'Despesa - Access'!G20</f>
        <v>358404.12</v>
      </c>
    </row>
    <row r="37" spans="1:3" x14ac:dyDescent="0.2">
      <c r="A37" s="2" t="s">
        <v>72</v>
      </c>
      <c r="B37" s="2" t="s">
        <v>31</v>
      </c>
      <c r="C37" s="10">
        <f>'Despesa - Access'!G21</f>
        <v>1707.54</v>
      </c>
    </row>
    <row r="38" spans="1:3" ht="25.5" x14ac:dyDescent="0.2">
      <c r="A38" s="6" t="s">
        <v>73</v>
      </c>
      <c r="B38" s="25" t="s">
        <v>85</v>
      </c>
      <c r="C38" s="10">
        <f>'Despesa - Access'!G22</f>
        <v>32946.379999999997</v>
      </c>
    </row>
    <row r="39" spans="1:3" x14ac:dyDescent="0.2">
      <c r="A39" s="2" t="s">
        <v>74</v>
      </c>
      <c r="B39" s="2" t="s">
        <v>32</v>
      </c>
      <c r="C39" s="10">
        <f>'Despesa - Access'!G23</f>
        <v>0</v>
      </c>
    </row>
    <row r="40" spans="1:3" x14ac:dyDescent="0.2">
      <c r="A40" s="2" t="s">
        <v>75</v>
      </c>
      <c r="B40" s="2" t="s">
        <v>33</v>
      </c>
      <c r="C40" s="10">
        <f>'Despesa - Access'!G24</f>
        <v>0</v>
      </c>
    </row>
    <row r="41" spans="1:3" x14ac:dyDescent="0.2">
      <c r="A41" s="2" t="s">
        <v>76</v>
      </c>
      <c r="B41" s="2" t="s">
        <v>34</v>
      </c>
      <c r="C41" s="10">
        <f>'Despesa - Access'!G25</f>
        <v>61449.8</v>
      </c>
    </row>
    <row r="42" spans="1:3" x14ac:dyDescent="0.2">
      <c r="A42" s="2" t="s">
        <v>77</v>
      </c>
      <c r="B42" s="2" t="s">
        <v>35</v>
      </c>
      <c r="C42" s="10">
        <f>'Despesa - Access'!G26</f>
        <v>0</v>
      </c>
    </row>
    <row r="43" spans="1:3" x14ac:dyDescent="0.2">
      <c r="A43" s="2" t="s">
        <v>78</v>
      </c>
      <c r="B43" s="2" t="s">
        <v>36</v>
      </c>
      <c r="C43" s="10">
        <f>'Despesa - Access'!G27</f>
        <v>0</v>
      </c>
    </row>
    <row r="44" spans="1:3" x14ac:dyDescent="0.2">
      <c r="A44" s="2" t="s">
        <v>79</v>
      </c>
      <c r="B44" s="2" t="s">
        <v>37</v>
      </c>
      <c r="C44" s="10">
        <f>'Despesa - Access'!G28</f>
        <v>1328.4</v>
      </c>
    </row>
    <row r="45" spans="1:3" x14ac:dyDescent="0.2">
      <c r="A45" s="2" t="s">
        <v>80</v>
      </c>
      <c r="B45" s="2" t="s">
        <v>86</v>
      </c>
      <c r="C45" s="10">
        <f>'Despesa - Access'!G29</f>
        <v>12930.31</v>
      </c>
    </row>
    <row r="46" spans="1:3" x14ac:dyDescent="0.2">
      <c r="A46" s="2" t="s">
        <v>81</v>
      </c>
      <c r="B46" s="2" t="s">
        <v>38</v>
      </c>
      <c r="C46" s="10">
        <f>'Despesa - Access'!G30</f>
        <v>0</v>
      </c>
    </row>
    <row r="47" spans="1:3" x14ac:dyDescent="0.2">
      <c r="A47" s="2" t="s">
        <v>82</v>
      </c>
      <c r="B47" s="2" t="s">
        <v>39</v>
      </c>
      <c r="C47" s="10">
        <f>'Despesa - Access'!G31</f>
        <v>404115.13</v>
      </c>
    </row>
    <row r="48" spans="1:3" x14ac:dyDescent="0.2">
      <c r="A48" s="86" t="s">
        <v>87</v>
      </c>
      <c r="B48" s="86"/>
      <c r="C48" s="10">
        <f>SUM(C22:C47)</f>
        <v>2264120.1100000003</v>
      </c>
    </row>
    <row r="50" spans="1:3" x14ac:dyDescent="0.2">
      <c r="A50" s="4" t="s">
        <v>233</v>
      </c>
    </row>
    <row r="52" spans="1:3" x14ac:dyDescent="0.2">
      <c r="A52" s="3" t="s">
        <v>54</v>
      </c>
      <c r="B52" s="3" t="s">
        <v>55</v>
      </c>
      <c r="C52" s="11" t="s">
        <v>248</v>
      </c>
    </row>
    <row r="53" spans="1:3" x14ac:dyDescent="0.2">
      <c r="A53" s="2" t="s">
        <v>57</v>
      </c>
      <c r="B53" s="2" t="s">
        <v>41</v>
      </c>
      <c r="C53" s="9">
        <f>'Despesa - Access'!G32</f>
        <v>0</v>
      </c>
    </row>
    <row r="54" spans="1:3" x14ac:dyDescent="0.2">
      <c r="A54" s="2" t="s">
        <v>58</v>
      </c>
      <c r="B54" s="2" t="s">
        <v>42</v>
      </c>
      <c r="C54" s="9">
        <f>'Despesa - Access'!G33</f>
        <v>0</v>
      </c>
    </row>
    <row r="55" spans="1:3" x14ac:dyDescent="0.2">
      <c r="A55" s="2" t="s">
        <v>59</v>
      </c>
      <c r="B55" s="2" t="s">
        <v>83</v>
      </c>
      <c r="C55" s="9">
        <f>'Despesa - Access'!G34</f>
        <v>0</v>
      </c>
    </row>
    <row r="56" spans="1:3" x14ac:dyDescent="0.2">
      <c r="A56" s="2" t="s">
        <v>60</v>
      </c>
      <c r="B56" s="2" t="s">
        <v>43</v>
      </c>
      <c r="C56" s="9">
        <f>'Despesa - Access'!G35</f>
        <v>0</v>
      </c>
    </row>
    <row r="57" spans="1:3" x14ac:dyDescent="0.2">
      <c r="A57" s="2" t="s">
        <v>61</v>
      </c>
      <c r="B57" s="2" t="s">
        <v>44</v>
      </c>
      <c r="C57" s="9">
        <f>'Despesa - Access'!G36</f>
        <v>0</v>
      </c>
    </row>
    <row r="58" spans="1:3" x14ac:dyDescent="0.2">
      <c r="A58" s="86" t="s">
        <v>87</v>
      </c>
      <c r="B58" s="86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248</v>
      </c>
    </row>
    <row r="63" spans="1:3" x14ac:dyDescent="0.2">
      <c r="A63" s="2" t="s">
        <v>57</v>
      </c>
      <c r="B63" s="2" t="s">
        <v>46</v>
      </c>
      <c r="C63" s="9">
        <f>'Despesa - Access'!G37</f>
        <v>0</v>
      </c>
    </row>
    <row r="64" spans="1:3" x14ac:dyDescent="0.2">
      <c r="A64" s="2" t="s">
        <v>58</v>
      </c>
      <c r="B64" s="2" t="s">
        <v>47</v>
      </c>
      <c r="C64" s="9">
        <f>'Despesa - Access'!G38</f>
        <v>0</v>
      </c>
    </row>
    <row r="65" spans="1:5" x14ac:dyDescent="0.2">
      <c r="A65" s="86" t="s">
        <v>87</v>
      </c>
      <c r="B65" s="86"/>
      <c r="C65" s="10">
        <f>SUM(C63:C64)</f>
        <v>0</v>
      </c>
    </row>
    <row r="67" spans="1:5" x14ac:dyDescent="0.2">
      <c r="A67" s="4" t="s">
        <v>90</v>
      </c>
    </row>
    <row r="69" spans="1:5" x14ac:dyDescent="0.2">
      <c r="A69" s="3" t="s">
        <v>54</v>
      </c>
      <c r="B69" s="3" t="s">
        <v>55</v>
      </c>
      <c r="C69" s="11" t="s">
        <v>248</v>
      </c>
    </row>
    <row r="70" spans="1:5" x14ac:dyDescent="0.2">
      <c r="A70" s="2" t="s">
        <v>57</v>
      </c>
      <c r="B70" s="2" t="s">
        <v>91</v>
      </c>
      <c r="C70" s="9">
        <f>'Financeiro - Access'!H2</f>
        <v>7172854.1200000001</v>
      </c>
    </row>
    <row r="71" spans="1:5" x14ac:dyDescent="0.2">
      <c r="A71" s="2" t="s">
        <v>58</v>
      </c>
      <c r="B71" s="2" t="s">
        <v>92</v>
      </c>
      <c r="C71" s="9">
        <f>'Financeiro - Access'!H3</f>
        <v>3346789.96</v>
      </c>
    </row>
    <row r="72" spans="1:5" x14ac:dyDescent="0.2">
      <c r="A72" s="2" t="s">
        <v>59</v>
      </c>
      <c r="B72" s="2" t="s">
        <v>161</v>
      </c>
      <c r="C72" s="9">
        <f>'Financeiro - Access'!H4</f>
        <v>31000</v>
      </c>
      <c r="D72" s="100"/>
      <c r="E72" s="101"/>
    </row>
    <row r="73" spans="1:5" x14ac:dyDescent="0.2">
      <c r="A73" s="2" t="s">
        <v>60</v>
      </c>
      <c r="B73" s="2" t="s">
        <v>242</v>
      </c>
      <c r="C73" s="9">
        <f>'Financeiro - Access'!H5</f>
        <v>0</v>
      </c>
    </row>
    <row r="74" spans="1:5" x14ac:dyDescent="0.2">
      <c r="A74" s="86" t="s">
        <v>87</v>
      </c>
      <c r="B74" s="86"/>
      <c r="C74" s="10">
        <f>SUM(C70:C73)</f>
        <v>10550644.08</v>
      </c>
    </row>
    <row r="76" spans="1:5" x14ac:dyDescent="0.2">
      <c r="A76" s="4" t="s">
        <v>226</v>
      </c>
    </row>
    <row r="78" spans="1:5" x14ac:dyDescent="0.2">
      <c r="A78" s="3" t="s">
        <v>54</v>
      </c>
      <c r="B78" s="3" t="s">
        <v>55</v>
      </c>
      <c r="C78" s="11" t="s">
        <v>249</v>
      </c>
    </row>
    <row r="79" spans="1:5" x14ac:dyDescent="0.2">
      <c r="A79" s="2" t="s">
        <v>57</v>
      </c>
      <c r="B79" s="2" t="s">
        <v>243</v>
      </c>
      <c r="C79" s="9"/>
    </row>
    <row r="80" spans="1:5" x14ac:dyDescent="0.2">
      <c r="A80" s="2" t="s">
        <v>58</v>
      </c>
      <c r="B80" s="2" t="s">
        <v>244</v>
      </c>
      <c r="C80" s="9"/>
    </row>
    <row r="81" spans="1:3" x14ac:dyDescent="0.2">
      <c r="A81" s="2" t="s">
        <v>59</v>
      </c>
      <c r="B81" s="2" t="s">
        <v>245</v>
      </c>
      <c r="C81" s="9"/>
    </row>
    <row r="82" spans="1:3" x14ac:dyDescent="0.2">
      <c r="A82" s="2" t="s">
        <v>60</v>
      </c>
      <c r="B82" s="2" t="s">
        <v>93</v>
      </c>
      <c r="C82" s="9"/>
    </row>
    <row r="83" spans="1:3" x14ac:dyDescent="0.2">
      <c r="A83" s="86" t="s">
        <v>87</v>
      </c>
      <c r="B83" s="86"/>
      <c r="C83" s="10">
        <f>SUM(C79:C82)</f>
        <v>0</v>
      </c>
    </row>
    <row r="84" spans="1:3" x14ac:dyDescent="0.2">
      <c r="A84" s="96" t="s">
        <v>296</v>
      </c>
      <c r="B84" s="96"/>
      <c r="C84" s="96"/>
    </row>
    <row r="85" spans="1:3" x14ac:dyDescent="0.2">
      <c r="A85" s="102" t="s">
        <v>342</v>
      </c>
      <c r="B85" s="103"/>
      <c r="C85" s="103"/>
    </row>
    <row r="86" spans="1:3" x14ac:dyDescent="0.2">
      <c r="A86" s="97"/>
      <c r="B86" s="98"/>
      <c r="C86" s="98"/>
    </row>
    <row r="87" spans="1:3" x14ac:dyDescent="0.2">
      <c r="A87" s="97"/>
      <c r="B87" s="98"/>
      <c r="C87" s="98"/>
    </row>
  </sheetData>
  <mergeCells count="18">
    <mergeCell ref="A84:C84"/>
    <mergeCell ref="A85:C85"/>
    <mergeCell ref="A86:C86"/>
    <mergeCell ref="A87:C87"/>
    <mergeCell ref="D72:E72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view="pageBreakPreview" topLeftCell="A70" zoomScale="130" zoomScaleNormal="100" zoomScaleSheetLayoutView="130" workbookViewId="0">
      <selection activeCell="B8" sqref="B8:C8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69" customWidth="1"/>
    <col min="6" max="6" width="13" bestFit="1" customWidth="1"/>
  </cols>
  <sheetData>
    <row r="1" spans="1:6" x14ac:dyDescent="0.2">
      <c r="A1" s="85" t="s">
        <v>227</v>
      </c>
      <c r="B1" s="85"/>
      <c r="C1" s="85"/>
    </row>
    <row r="3" spans="1:6" x14ac:dyDescent="0.2">
      <c r="A3" s="2" t="s">
        <v>48</v>
      </c>
      <c r="B3" s="80" t="s">
        <v>228</v>
      </c>
      <c r="C3" s="81"/>
    </row>
    <row r="4" spans="1:6" x14ac:dyDescent="0.2">
      <c r="A4" s="2" t="s">
        <v>49</v>
      </c>
      <c r="B4" s="87" t="s">
        <v>229</v>
      </c>
      <c r="C4" s="87"/>
    </row>
    <row r="5" spans="1:6" x14ac:dyDescent="0.2">
      <c r="A5" s="2" t="s">
        <v>50</v>
      </c>
      <c r="B5" s="88" t="s">
        <v>336</v>
      </c>
      <c r="C5" s="87"/>
    </row>
    <row r="6" spans="1:6" x14ac:dyDescent="0.2">
      <c r="A6" s="2" t="s">
        <v>51</v>
      </c>
      <c r="B6" s="87" t="s">
        <v>230</v>
      </c>
      <c r="C6" s="87"/>
    </row>
    <row r="7" spans="1:6" x14ac:dyDescent="0.2">
      <c r="A7" s="2" t="s">
        <v>52</v>
      </c>
      <c r="B7" s="93" t="s">
        <v>351</v>
      </c>
      <c r="C7" s="94"/>
    </row>
    <row r="8" spans="1:6" x14ac:dyDescent="0.2">
      <c r="A8" s="2" t="s">
        <v>53</v>
      </c>
      <c r="B8" s="95">
        <v>43119</v>
      </c>
      <c r="C8" s="87"/>
    </row>
    <row r="10" spans="1:6" x14ac:dyDescent="0.2">
      <c r="A10" s="4" t="s">
        <v>232</v>
      </c>
    </row>
    <row r="12" spans="1:6" x14ac:dyDescent="0.2">
      <c r="A12" s="3" t="s">
        <v>54</v>
      </c>
      <c r="B12" s="3" t="s">
        <v>55</v>
      </c>
      <c r="C12" s="11" t="s">
        <v>249</v>
      </c>
    </row>
    <row r="13" spans="1:6" x14ac:dyDescent="0.2">
      <c r="A13" s="2" t="s">
        <v>57</v>
      </c>
      <c r="B13" s="5" t="s">
        <v>17</v>
      </c>
      <c r="C13" s="10">
        <f>'Despesa - Access'!H2</f>
        <v>5320435.03</v>
      </c>
      <c r="F13" s="69">
        <v>5320492.41</v>
      </c>
    </row>
    <row r="14" spans="1:6" x14ac:dyDescent="0.2">
      <c r="A14" s="2" t="s">
        <v>58</v>
      </c>
      <c r="B14" s="5" t="s">
        <v>18</v>
      </c>
      <c r="C14" s="10">
        <f>'Despesa - Access'!H3</f>
        <v>971222.13</v>
      </c>
      <c r="F14" s="69"/>
    </row>
    <row r="15" spans="1:6" x14ac:dyDescent="0.2">
      <c r="A15" s="2" t="s">
        <v>59</v>
      </c>
      <c r="B15" s="5" t="s">
        <v>246</v>
      </c>
      <c r="C15" s="10">
        <f>'Despesa - Access'!H4</f>
        <v>978451.95</v>
      </c>
      <c r="F15" s="69"/>
    </row>
    <row r="16" spans="1:6" ht="51" x14ac:dyDescent="0.2">
      <c r="A16" s="6" t="s">
        <v>60</v>
      </c>
      <c r="B16" s="5" t="s">
        <v>251</v>
      </c>
      <c r="C16" s="10">
        <f>'Despesa - Access'!H5</f>
        <v>0</v>
      </c>
    </row>
    <row r="17" spans="1:6" x14ac:dyDescent="0.2">
      <c r="A17" s="86" t="s">
        <v>87</v>
      </c>
      <c r="B17" s="86"/>
      <c r="C17" s="10">
        <f>SUM(C13:C16)</f>
        <v>7270109.1100000003</v>
      </c>
    </row>
    <row r="19" spans="1:6" x14ac:dyDescent="0.2">
      <c r="A19" s="4" t="s">
        <v>88</v>
      </c>
    </row>
    <row r="20" spans="1:6" x14ac:dyDescent="0.2">
      <c r="F20" s="69">
        <v>0</v>
      </c>
    </row>
    <row r="21" spans="1:6" x14ac:dyDescent="0.2">
      <c r="A21" s="3" t="s">
        <v>54</v>
      </c>
      <c r="B21" s="3" t="s">
        <v>55</v>
      </c>
      <c r="C21" s="11" t="s">
        <v>248</v>
      </c>
      <c r="E21" s="69">
        <f t="shared" ref="E21:E31" si="0">+F21-C23</f>
        <v>0</v>
      </c>
      <c r="F21" s="69">
        <v>301162.86</v>
      </c>
    </row>
    <row r="22" spans="1:6" x14ac:dyDescent="0.2">
      <c r="A22" s="2" t="s">
        <v>57</v>
      </c>
      <c r="B22" s="2" t="s">
        <v>19</v>
      </c>
      <c r="C22" s="9">
        <f>'Despesa - Access'!H6</f>
        <v>0</v>
      </c>
      <c r="E22" s="69">
        <f t="shared" si="0"/>
        <v>0</v>
      </c>
      <c r="F22" s="69">
        <v>50328</v>
      </c>
    </row>
    <row r="23" spans="1:6" x14ac:dyDescent="0.2">
      <c r="A23" s="2" t="s">
        <v>58</v>
      </c>
      <c r="B23" s="2" t="s">
        <v>20</v>
      </c>
      <c r="C23" s="9">
        <f>'Despesa - Access'!H7</f>
        <v>301162.86</v>
      </c>
      <c r="E23" s="69">
        <f t="shared" si="0"/>
        <v>0</v>
      </c>
      <c r="F23" s="69">
        <v>195040.64000000001</v>
      </c>
    </row>
    <row r="24" spans="1:6" x14ac:dyDescent="0.2">
      <c r="A24" s="2" t="s">
        <v>59</v>
      </c>
      <c r="B24" s="2" t="s">
        <v>21</v>
      </c>
      <c r="C24" s="9">
        <f>'Despesa - Access'!H8</f>
        <v>50328</v>
      </c>
      <c r="E24" s="69">
        <f t="shared" si="0"/>
        <v>0</v>
      </c>
      <c r="F24" s="69">
        <v>31533.3</v>
      </c>
    </row>
    <row r="25" spans="1:6" x14ac:dyDescent="0.2">
      <c r="A25" s="2" t="s">
        <v>60</v>
      </c>
      <c r="B25" s="2" t="s">
        <v>22</v>
      </c>
      <c r="C25" s="9">
        <f>'Despesa - Access'!H9</f>
        <v>195040.64000000001</v>
      </c>
      <c r="E25" s="69">
        <f t="shared" si="0"/>
        <v>0</v>
      </c>
      <c r="F25" s="69">
        <v>61513.81</v>
      </c>
    </row>
    <row r="26" spans="1:6" x14ac:dyDescent="0.2">
      <c r="A26" s="2" t="s">
        <v>61</v>
      </c>
      <c r="B26" s="2" t="s">
        <v>23</v>
      </c>
      <c r="C26" s="9">
        <f>'Despesa - Access'!H10</f>
        <v>31533.3</v>
      </c>
      <c r="E26" s="69">
        <f t="shared" si="0"/>
        <v>0</v>
      </c>
      <c r="F26" s="69">
        <v>155468.24</v>
      </c>
    </row>
    <row r="27" spans="1:6" x14ac:dyDescent="0.2">
      <c r="A27" s="2" t="s">
        <v>62</v>
      </c>
      <c r="B27" s="2" t="s">
        <v>84</v>
      </c>
      <c r="C27" s="9">
        <f>'Despesa - Access'!H11</f>
        <v>61513.81</v>
      </c>
      <c r="E27" s="69">
        <f t="shared" si="0"/>
        <v>0</v>
      </c>
      <c r="F27" s="69">
        <v>57735.24</v>
      </c>
    </row>
    <row r="28" spans="1:6" x14ac:dyDescent="0.2">
      <c r="A28" s="2" t="s">
        <v>63</v>
      </c>
      <c r="B28" s="2" t="s">
        <v>24</v>
      </c>
      <c r="C28" s="9">
        <f>'Despesa - Access'!H12</f>
        <v>155468.24</v>
      </c>
      <c r="E28" s="69">
        <f t="shared" si="0"/>
        <v>0</v>
      </c>
      <c r="F28" s="69">
        <v>9706.94</v>
      </c>
    </row>
    <row r="29" spans="1:6" x14ac:dyDescent="0.2">
      <c r="A29" s="2" t="s">
        <v>64</v>
      </c>
      <c r="B29" s="2" t="s">
        <v>25</v>
      </c>
      <c r="C29" s="9">
        <f>'Despesa - Access'!H13</f>
        <v>57735.24</v>
      </c>
      <c r="E29" s="69">
        <f t="shared" si="0"/>
        <v>0</v>
      </c>
      <c r="F29" s="69">
        <v>74379.05</v>
      </c>
    </row>
    <row r="30" spans="1:6" x14ac:dyDescent="0.2">
      <c r="A30" s="2" t="s">
        <v>65</v>
      </c>
      <c r="B30" s="2" t="s">
        <v>26</v>
      </c>
      <c r="C30" s="9">
        <f>'Despesa - Access'!H14</f>
        <v>9706.94</v>
      </c>
      <c r="E30" s="69">
        <f t="shared" si="0"/>
        <v>0</v>
      </c>
      <c r="F30" s="69">
        <v>7216.29</v>
      </c>
    </row>
    <row r="31" spans="1:6" x14ac:dyDescent="0.2">
      <c r="A31" s="2" t="s">
        <v>66</v>
      </c>
      <c r="B31" s="2" t="s">
        <v>27</v>
      </c>
      <c r="C31" s="9">
        <f>'Despesa - Access'!H15</f>
        <v>74379.05</v>
      </c>
      <c r="E31" s="69">
        <f t="shared" si="0"/>
        <v>0</v>
      </c>
      <c r="F31" s="69">
        <v>93233.08</v>
      </c>
    </row>
    <row r="32" spans="1:6" x14ac:dyDescent="0.2">
      <c r="A32" s="2" t="s">
        <v>67</v>
      </c>
      <c r="B32" s="2" t="s">
        <v>28</v>
      </c>
      <c r="C32" s="9">
        <f>'Despesa - Access'!H16</f>
        <v>7216.29</v>
      </c>
      <c r="E32" s="69" t="e">
        <f>+#REF!-C34</f>
        <v>#REF!</v>
      </c>
      <c r="F32" s="69"/>
    </row>
    <row r="33" spans="1:6" x14ac:dyDescent="0.2">
      <c r="A33" s="2" t="s">
        <v>68</v>
      </c>
      <c r="B33" s="2" t="s">
        <v>29</v>
      </c>
      <c r="C33" s="9">
        <f>'Despesa - Access'!H17</f>
        <v>93233.08</v>
      </c>
      <c r="E33" s="69">
        <f t="shared" ref="E33:E44" si="1">+F32-C35</f>
        <v>-205612.52</v>
      </c>
      <c r="F33" s="69">
        <v>357840.6</v>
      </c>
    </row>
    <row r="34" spans="1:6" ht="63.75" x14ac:dyDescent="0.2">
      <c r="A34" s="6" t="s">
        <v>69</v>
      </c>
      <c r="B34" s="7" t="s">
        <v>253</v>
      </c>
      <c r="C34" s="9">
        <f>'Despesa - Access'!H18</f>
        <v>17899.29</v>
      </c>
      <c r="E34" s="69">
        <f t="shared" si="1"/>
        <v>0</v>
      </c>
      <c r="F34" s="69">
        <v>1273.28</v>
      </c>
    </row>
    <row r="35" spans="1:6" x14ac:dyDescent="0.2">
      <c r="A35" s="2" t="s">
        <v>70</v>
      </c>
      <c r="B35" s="2" t="s">
        <v>30</v>
      </c>
      <c r="C35" s="9">
        <f>'Despesa - Access'!H19</f>
        <v>205612.52</v>
      </c>
      <c r="E35" s="69">
        <f t="shared" si="1"/>
        <v>0</v>
      </c>
      <c r="F35" s="69">
        <v>40586.18</v>
      </c>
    </row>
    <row r="36" spans="1:6" x14ac:dyDescent="0.2">
      <c r="A36" s="2" t="s">
        <v>71</v>
      </c>
      <c r="B36" s="2" t="s">
        <v>241</v>
      </c>
      <c r="C36" s="9">
        <f>'Despesa - Access'!H20</f>
        <v>357840.6</v>
      </c>
      <c r="E36" s="69">
        <f t="shared" si="1"/>
        <v>0</v>
      </c>
      <c r="F36" s="69">
        <v>4780</v>
      </c>
    </row>
    <row r="37" spans="1:6" x14ac:dyDescent="0.2">
      <c r="A37" s="2" t="s">
        <v>72</v>
      </c>
      <c r="B37" s="2" t="s">
        <v>31</v>
      </c>
      <c r="C37" s="9">
        <f>'Despesa - Access'!H21</f>
        <v>1273.28</v>
      </c>
      <c r="E37" s="69">
        <f t="shared" si="1"/>
        <v>0</v>
      </c>
      <c r="F37" s="69">
        <v>15472.8</v>
      </c>
    </row>
    <row r="38" spans="1:6" ht="25.5" x14ac:dyDescent="0.2">
      <c r="A38" s="6" t="s">
        <v>73</v>
      </c>
      <c r="B38" s="25" t="s">
        <v>85</v>
      </c>
      <c r="C38" s="9">
        <f>'Despesa - Access'!H22</f>
        <v>40586.18</v>
      </c>
      <c r="E38" s="69">
        <f t="shared" si="1"/>
        <v>0</v>
      </c>
      <c r="F38" s="69">
        <v>5695.8</v>
      </c>
    </row>
    <row r="39" spans="1:6" x14ac:dyDescent="0.2">
      <c r="A39" s="2" t="s">
        <v>74</v>
      </c>
      <c r="B39" s="2" t="s">
        <v>32</v>
      </c>
      <c r="C39" s="9">
        <f>'Despesa - Access'!H23</f>
        <v>4780</v>
      </c>
      <c r="E39" s="69">
        <f t="shared" si="1"/>
        <v>0</v>
      </c>
      <c r="F39" s="69">
        <v>0</v>
      </c>
    </row>
    <row r="40" spans="1:6" x14ac:dyDescent="0.2">
      <c r="A40" s="2" t="s">
        <v>75</v>
      </c>
      <c r="B40" s="2" t="s">
        <v>33</v>
      </c>
      <c r="C40" s="9">
        <f>'Despesa - Access'!H24</f>
        <v>15472.8</v>
      </c>
      <c r="E40" s="69">
        <f t="shared" si="1"/>
        <v>0</v>
      </c>
      <c r="F40" s="69">
        <v>0</v>
      </c>
    </row>
    <row r="41" spans="1:6" x14ac:dyDescent="0.2">
      <c r="A41" s="2" t="s">
        <v>76</v>
      </c>
      <c r="B41" s="2" t="s">
        <v>34</v>
      </c>
      <c r="C41" s="9">
        <f>'Despesa - Access'!H25</f>
        <v>5695.8</v>
      </c>
      <c r="E41" s="69">
        <f t="shared" si="1"/>
        <v>0</v>
      </c>
      <c r="F41" s="69">
        <v>2287.85</v>
      </c>
    </row>
    <row r="42" spans="1:6" x14ac:dyDescent="0.2">
      <c r="A42" s="2" t="s">
        <v>77</v>
      </c>
      <c r="B42" s="2" t="s">
        <v>35</v>
      </c>
      <c r="C42" s="9">
        <f>'Despesa - Access'!H26</f>
        <v>0</v>
      </c>
      <c r="E42" s="69">
        <f t="shared" si="1"/>
        <v>0</v>
      </c>
      <c r="F42" s="69">
        <v>-1194.7</v>
      </c>
    </row>
    <row r="43" spans="1:6" x14ac:dyDescent="0.2">
      <c r="A43" s="2" t="s">
        <v>78</v>
      </c>
      <c r="B43" s="2" t="s">
        <v>36</v>
      </c>
      <c r="C43" s="9">
        <f>'Despesa - Access'!H27</f>
        <v>0</v>
      </c>
      <c r="E43" s="69">
        <f t="shared" si="1"/>
        <v>0</v>
      </c>
      <c r="F43" s="69">
        <v>0</v>
      </c>
    </row>
    <row r="44" spans="1:6" x14ac:dyDescent="0.2">
      <c r="A44" s="2" t="s">
        <v>79</v>
      </c>
      <c r="B44" s="2" t="s">
        <v>37</v>
      </c>
      <c r="C44" s="9">
        <f>'Despesa - Access'!H28</f>
        <v>2287.85</v>
      </c>
      <c r="E44" s="69">
        <f t="shared" si="1"/>
        <v>0</v>
      </c>
    </row>
    <row r="45" spans="1:6" x14ac:dyDescent="0.2">
      <c r="A45" s="2" t="s">
        <v>80</v>
      </c>
      <c r="B45" s="2" t="s">
        <v>86</v>
      </c>
      <c r="C45" s="9">
        <f>'Despesa - Access'!H29</f>
        <v>-1194.7</v>
      </c>
    </row>
    <row r="46" spans="1:6" x14ac:dyDescent="0.2">
      <c r="A46" s="2" t="s">
        <v>81</v>
      </c>
      <c r="B46" s="2" t="s">
        <v>38</v>
      </c>
      <c r="C46" s="9">
        <f>'Despesa - Access'!H30</f>
        <v>0</v>
      </c>
    </row>
    <row r="47" spans="1:6" x14ac:dyDescent="0.2">
      <c r="A47" s="2" t="s">
        <v>82</v>
      </c>
      <c r="B47" s="2" t="s">
        <v>39</v>
      </c>
      <c r="C47" s="9">
        <f>'Despesa - Access'!H31</f>
        <v>590227.44999999995</v>
      </c>
    </row>
    <row r="48" spans="1:6" x14ac:dyDescent="0.2">
      <c r="A48" s="86" t="s">
        <v>87</v>
      </c>
      <c r="B48" s="86"/>
      <c r="C48" s="10">
        <f>SUM(C22:C47)</f>
        <v>2277798.52</v>
      </c>
    </row>
    <row r="50" spans="1:6" x14ac:dyDescent="0.2">
      <c r="A50" s="4" t="s">
        <v>233</v>
      </c>
    </row>
    <row r="52" spans="1:6" x14ac:dyDescent="0.2">
      <c r="A52" s="3" t="s">
        <v>54</v>
      </c>
      <c r="B52" s="3" t="s">
        <v>55</v>
      </c>
      <c r="C52" s="11" t="s">
        <v>248</v>
      </c>
    </row>
    <row r="53" spans="1:6" x14ac:dyDescent="0.2">
      <c r="A53" s="2" t="s">
        <v>57</v>
      </c>
      <c r="B53" s="2" t="s">
        <v>41</v>
      </c>
      <c r="C53" s="9">
        <f>'Despesa - Access'!H32</f>
        <v>0</v>
      </c>
    </row>
    <row r="54" spans="1:6" x14ac:dyDescent="0.2">
      <c r="A54" s="2" t="s">
        <v>58</v>
      </c>
      <c r="B54" s="2" t="s">
        <v>42</v>
      </c>
      <c r="C54" s="9">
        <f>'Despesa - Access'!H33</f>
        <v>0</v>
      </c>
      <c r="F54" s="69">
        <v>7334956.4400000004</v>
      </c>
    </row>
    <row r="55" spans="1:6" x14ac:dyDescent="0.2">
      <c r="A55" s="2" t="s">
        <v>59</v>
      </c>
      <c r="B55" s="2" t="s">
        <v>83</v>
      </c>
      <c r="C55" s="9">
        <f>'Despesa - Access'!H34</f>
        <v>0</v>
      </c>
      <c r="F55" s="69">
        <v>1983399.42</v>
      </c>
    </row>
    <row r="56" spans="1:6" x14ac:dyDescent="0.2">
      <c r="A56" s="2" t="s">
        <v>60</v>
      </c>
      <c r="B56" s="2" t="s">
        <v>43</v>
      </c>
      <c r="C56" s="9">
        <f>'Despesa - Access'!H35</f>
        <v>0</v>
      </c>
      <c r="F56" s="69">
        <v>0</v>
      </c>
    </row>
    <row r="57" spans="1:6" x14ac:dyDescent="0.2">
      <c r="A57" s="2" t="s">
        <v>61</v>
      </c>
      <c r="B57" s="2" t="s">
        <v>44</v>
      </c>
      <c r="C57" s="9">
        <f>'Despesa - Access'!H36</f>
        <v>30257</v>
      </c>
      <c r="F57" s="69">
        <v>0</v>
      </c>
    </row>
    <row r="58" spans="1:6" x14ac:dyDescent="0.2">
      <c r="A58" s="86" t="s">
        <v>87</v>
      </c>
      <c r="B58" s="86"/>
      <c r="C58" s="10">
        <f>SUM(C53:C57)</f>
        <v>30257</v>
      </c>
    </row>
    <row r="60" spans="1:6" x14ac:dyDescent="0.2">
      <c r="A60" s="4" t="s">
        <v>89</v>
      </c>
    </row>
    <row r="62" spans="1:6" x14ac:dyDescent="0.2">
      <c r="A62" s="3" t="s">
        <v>54</v>
      </c>
      <c r="B62" s="3" t="s">
        <v>55</v>
      </c>
      <c r="C62" s="11" t="s">
        <v>249</v>
      </c>
    </row>
    <row r="63" spans="1:6" x14ac:dyDescent="0.2">
      <c r="A63" s="2" t="s">
        <v>57</v>
      </c>
      <c r="B63" s="2" t="s">
        <v>46</v>
      </c>
      <c r="C63" s="9">
        <f>'Despesa - Access'!H37</f>
        <v>0</v>
      </c>
    </row>
    <row r="64" spans="1:6" x14ac:dyDescent="0.2">
      <c r="A64" s="2" t="s">
        <v>58</v>
      </c>
      <c r="B64" s="2" t="s">
        <v>47</v>
      </c>
      <c r="C64" s="9">
        <f>'Despesa - Access'!H38</f>
        <v>0</v>
      </c>
    </row>
    <row r="65" spans="1:5" x14ac:dyDescent="0.2">
      <c r="A65" s="86" t="s">
        <v>87</v>
      </c>
      <c r="B65" s="86"/>
      <c r="C65" s="10">
        <f>SUM(C63:C64)</f>
        <v>0</v>
      </c>
    </row>
    <row r="67" spans="1:5" x14ac:dyDescent="0.2">
      <c r="A67" s="4" t="s">
        <v>90</v>
      </c>
    </row>
    <row r="69" spans="1:5" x14ac:dyDescent="0.2">
      <c r="A69" s="3" t="s">
        <v>54</v>
      </c>
      <c r="B69" s="3" t="s">
        <v>55</v>
      </c>
      <c r="C69" s="11" t="s">
        <v>249</v>
      </c>
    </row>
    <row r="70" spans="1:5" x14ac:dyDescent="0.2">
      <c r="A70" s="2" t="s">
        <v>57</v>
      </c>
      <c r="B70" s="2" t="s">
        <v>91</v>
      </c>
      <c r="C70" s="9">
        <f>'Financeiro - Access'!I2</f>
        <v>7334956.4400000004</v>
      </c>
    </row>
    <row r="71" spans="1:5" x14ac:dyDescent="0.2">
      <c r="A71" s="2" t="s">
        <v>58</v>
      </c>
      <c r="B71" s="2" t="s">
        <v>92</v>
      </c>
      <c r="C71" s="9">
        <f>'Financeiro - Access'!I3</f>
        <v>1983399.42</v>
      </c>
    </row>
    <row r="72" spans="1:5" x14ac:dyDescent="0.2">
      <c r="A72" s="2" t="s">
        <v>59</v>
      </c>
      <c r="B72" s="2" t="s">
        <v>161</v>
      </c>
      <c r="C72" s="9">
        <f>'Financeiro - Access'!I4</f>
        <v>0</v>
      </c>
      <c r="D72" s="101"/>
      <c r="E72" s="101"/>
    </row>
    <row r="73" spans="1:5" x14ac:dyDescent="0.2">
      <c r="A73" s="2" t="s">
        <v>60</v>
      </c>
      <c r="B73" s="2" t="s">
        <v>242</v>
      </c>
      <c r="C73" s="9">
        <f>'Financeiro - Access'!I5</f>
        <v>0</v>
      </c>
    </row>
    <row r="74" spans="1:5" x14ac:dyDescent="0.2">
      <c r="A74" s="86" t="s">
        <v>87</v>
      </c>
      <c r="B74" s="86"/>
      <c r="C74" s="10">
        <f>SUM(C70:C73)</f>
        <v>9318355.8599999994</v>
      </c>
    </row>
    <row r="76" spans="1:5" x14ac:dyDescent="0.2">
      <c r="A76" s="4" t="s">
        <v>226</v>
      </c>
    </row>
    <row r="78" spans="1:5" x14ac:dyDescent="0.2">
      <c r="A78" s="3" t="s">
        <v>54</v>
      </c>
      <c r="B78" s="3" t="s">
        <v>55</v>
      </c>
      <c r="C78" s="11" t="s">
        <v>249</v>
      </c>
    </row>
    <row r="79" spans="1:5" x14ac:dyDescent="0.2">
      <c r="A79" s="2" t="s">
        <v>57</v>
      </c>
      <c r="B79" s="2" t="s">
        <v>243</v>
      </c>
      <c r="C79" s="9"/>
    </row>
    <row r="80" spans="1:5" x14ac:dyDescent="0.2">
      <c r="A80" s="2" t="s">
        <v>58</v>
      </c>
      <c r="B80" s="2" t="s">
        <v>244</v>
      </c>
      <c r="C80" s="9"/>
    </row>
    <row r="81" spans="1:3" x14ac:dyDescent="0.2">
      <c r="A81" s="2" t="s">
        <v>59</v>
      </c>
      <c r="B81" s="2" t="s">
        <v>245</v>
      </c>
      <c r="C81" s="9"/>
    </row>
    <row r="82" spans="1:3" x14ac:dyDescent="0.2">
      <c r="A82" s="2" t="s">
        <v>60</v>
      </c>
      <c r="B82" s="2" t="s">
        <v>93</v>
      </c>
      <c r="C82" s="9"/>
    </row>
    <row r="83" spans="1:3" x14ac:dyDescent="0.2">
      <c r="A83" s="86" t="s">
        <v>87</v>
      </c>
      <c r="B83" s="86"/>
      <c r="C83" s="10">
        <f>SUM(C79:C82)</f>
        <v>0</v>
      </c>
    </row>
    <row r="84" spans="1:3" x14ac:dyDescent="0.2">
      <c r="A84" s="96" t="s">
        <v>296</v>
      </c>
      <c r="B84" s="96"/>
      <c r="C84" s="96"/>
    </row>
    <row r="85" spans="1:3" x14ac:dyDescent="0.2">
      <c r="A85" s="102" t="s">
        <v>343</v>
      </c>
      <c r="B85" s="103"/>
      <c r="C85" s="103"/>
    </row>
    <row r="86" spans="1:3" x14ac:dyDescent="0.2">
      <c r="A86" s="98" t="s">
        <v>347</v>
      </c>
      <c r="B86" s="98"/>
      <c r="C86" s="98"/>
    </row>
  </sheetData>
  <mergeCells count="17">
    <mergeCell ref="A84:C84"/>
    <mergeCell ref="A85:C85"/>
    <mergeCell ref="A86:C86"/>
    <mergeCell ref="D72:E72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showGridLines="0" view="pageBreakPreview" topLeftCell="A64" zoomScale="130" zoomScaleNormal="100" zoomScaleSheetLayoutView="130" workbookViewId="0">
      <selection activeCell="B8" sqref="B8:C8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69" customWidth="1"/>
    <col min="5" max="5" width="16.42578125" customWidth="1"/>
    <col min="6" max="6" width="11.7109375" bestFit="1" customWidth="1"/>
  </cols>
  <sheetData>
    <row r="1" spans="1:3" x14ac:dyDescent="0.2">
      <c r="A1" s="85" t="s">
        <v>227</v>
      </c>
      <c r="B1" s="85"/>
      <c r="C1" s="85"/>
    </row>
    <row r="3" spans="1:3" x14ac:dyDescent="0.2">
      <c r="A3" s="2" t="s">
        <v>48</v>
      </c>
      <c r="B3" s="80" t="s">
        <v>228</v>
      </c>
      <c r="C3" s="81"/>
    </row>
    <row r="4" spans="1:3" x14ac:dyDescent="0.2">
      <c r="A4" s="2" t="s">
        <v>49</v>
      </c>
      <c r="B4" s="87" t="s">
        <v>229</v>
      </c>
      <c r="C4" s="87"/>
    </row>
    <row r="5" spans="1:3" x14ac:dyDescent="0.2">
      <c r="A5" s="2" t="s">
        <v>50</v>
      </c>
      <c r="B5" s="88" t="s">
        <v>336</v>
      </c>
      <c r="C5" s="87"/>
    </row>
    <row r="6" spans="1:3" x14ac:dyDescent="0.2">
      <c r="A6" s="2" t="s">
        <v>51</v>
      </c>
      <c r="B6" s="87" t="s">
        <v>230</v>
      </c>
      <c r="C6" s="87"/>
    </row>
    <row r="7" spans="1:3" x14ac:dyDescent="0.2">
      <c r="A7" s="2" t="s">
        <v>52</v>
      </c>
      <c r="B7" s="94" t="s">
        <v>351</v>
      </c>
      <c r="C7" s="94"/>
    </row>
    <row r="8" spans="1:3" x14ac:dyDescent="0.2">
      <c r="A8" s="2" t="s">
        <v>53</v>
      </c>
      <c r="B8" s="95">
        <v>43119</v>
      </c>
      <c r="C8" s="87"/>
    </row>
    <row r="10" spans="1:3" x14ac:dyDescent="0.2">
      <c r="A10" s="4" t="s">
        <v>232</v>
      </c>
    </row>
    <row r="12" spans="1:3" x14ac:dyDescent="0.2">
      <c r="A12" s="3" t="s">
        <v>54</v>
      </c>
      <c r="B12" s="3" t="s">
        <v>55</v>
      </c>
      <c r="C12" s="11" t="s">
        <v>249</v>
      </c>
    </row>
    <row r="13" spans="1:3" x14ac:dyDescent="0.2">
      <c r="A13" s="2" t="s">
        <v>57</v>
      </c>
      <c r="B13" s="5" t="s">
        <v>17</v>
      </c>
      <c r="C13" s="10">
        <f>'Despesa - Access'!I2</f>
        <v>5750572.2699999996</v>
      </c>
    </row>
    <row r="14" spans="1:3" x14ac:dyDescent="0.2">
      <c r="A14" s="2" t="s">
        <v>58</v>
      </c>
      <c r="B14" s="5" t="s">
        <v>18</v>
      </c>
      <c r="C14" s="10">
        <f>'Despesa - Access'!I3</f>
        <v>850789.15</v>
      </c>
    </row>
    <row r="15" spans="1:3" x14ac:dyDescent="0.2">
      <c r="A15" s="2" t="s">
        <v>59</v>
      </c>
      <c r="B15" s="5" t="s">
        <v>246</v>
      </c>
      <c r="C15" s="10">
        <f>'Despesa - Access'!I4</f>
        <v>1024925.75</v>
      </c>
    </row>
    <row r="16" spans="1:3" ht="51" x14ac:dyDescent="0.2">
      <c r="A16" s="6" t="s">
        <v>60</v>
      </c>
      <c r="B16" s="5" t="s">
        <v>251</v>
      </c>
      <c r="C16" s="10">
        <v>0</v>
      </c>
    </row>
    <row r="17" spans="1:3" x14ac:dyDescent="0.2">
      <c r="A17" s="86" t="s">
        <v>87</v>
      </c>
      <c r="B17" s="86"/>
      <c r="C17" s="10">
        <f>SUM(C13:C16)</f>
        <v>7626287.1699999999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248</v>
      </c>
    </row>
    <row r="22" spans="1:3" x14ac:dyDescent="0.2">
      <c r="A22" s="2" t="s">
        <v>57</v>
      </c>
      <c r="B22" s="2" t="s">
        <v>19</v>
      </c>
      <c r="C22" s="9">
        <f>'Despesa - Access'!I6</f>
        <v>0</v>
      </c>
    </row>
    <row r="23" spans="1:3" x14ac:dyDescent="0.2">
      <c r="A23" s="2" t="s">
        <v>58</v>
      </c>
      <c r="B23" s="2" t="s">
        <v>20</v>
      </c>
      <c r="C23" s="9">
        <f>'Despesa - Access'!I7</f>
        <v>296757.64</v>
      </c>
    </row>
    <row r="24" spans="1:3" x14ac:dyDescent="0.2">
      <c r="A24" s="2" t="s">
        <v>59</v>
      </c>
      <c r="B24" s="2" t="s">
        <v>21</v>
      </c>
      <c r="C24" s="9">
        <f>'Despesa - Access'!I8</f>
        <v>51027</v>
      </c>
    </row>
    <row r="25" spans="1:3" x14ac:dyDescent="0.2">
      <c r="A25" s="2" t="s">
        <v>60</v>
      </c>
      <c r="B25" s="2" t="s">
        <v>22</v>
      </c>
      <c r="C25" s="9">
        <f>'Despesa - Access'!I9</f>
        <v>182818.8</v>
      </c>
    </row>
    <row r="26" spans="1:3" x14ac:dyDescent="0.2">
      <c r="A26" s="2" t="s">
        <v>61</v>
      </c>
      <c r="B26" s="2" t="s">
        <v>23</v>
      </c>
      <c r="C26" s="9">
        <f>'Despesa - Access'!I10</f>
        <v>52419.72</v>
      </c>
    </row>
    <row r="27" spans="1:3" x14ac:dyDescent="0.2">
      <c r="A27" s="2" t="s">
        <v>62</v>
      </c>
      <c r="B27" s="2" t="s">
        <v>84</v>
      </c>
      <c r="C27" s="9">
        <f>'Despesa - Access'!I11</f>
        <v>71137.14</v>
      </c>
    </row>
    <row r="28" spans="1:3" x14ac:dyDescent="0.2">
      <c r="A28" s="2" t="s">
        <v>63</v>
      </c>
      <c r="B28" s="2" t="s">
        <v>24</v>
      </c>
      <c r="C28" s="9">
        <f>'Despesa - Access'!I12</f>
        <v>221129.27</v>
      </c>
    </row>
    <row r="29" spans="1:3" x14ac:dyDescent="0.2">
      <c r="A29" s="2" t="s">
        <v>64</v>
      </c>
      <c r="B29" s="2" t="s">
        <v>25</v>
      </c>
      <c r="C29" s="9">
        <f>'Despesa - Access'!I13</f>
        <v>58737.74</v>
      </c>
    </row>
    <row r="30" spans="1:3" x14ac:dyDescent="0.2">
      <c r="A30" s="2" t="s">
        <v>65</v>
      </c>
      <c r="B30" s="2" t="s">
        <v>26</v>
      </c>
      <c r="C30" s="9">
        <f>'Despesa - Access'!I14</f>
        <v>12727.05</v>
      </c>
    </row>
    <row r="31" spans="1:3" x14ac:dyDescent="0.2">
      <c r="A31" s="2" t="s">
        <v>66</v>
      </c>
      <c r="B31" s="2" t="s">
        <v>27</v>
      </c>
      <c r="C31" s="9">
        <f>'Despesa - Access'!I15</f>
        <v>58159.73</v>
      </c>
    </row>
    <row r="32" spans="1:3" x14ac:dyDescent="0.2">
      <c r="A32" s="2" t="s">
        <v>67</v>
      </c>
      <c r="B32" s="2" t="s">
        <v>28</v>
      </c>
      <c r="C32" s="9">
        <f>'Despesa - Access'!I16</f>
        <v>8257.84</v>
      </c>
    </row>
    <row r="33" spans="1:3" x14ac:dyDescent="0.2">
      <c r="A33" s="2" t="s">
        <v>68</v>
      </c>
      <c r="B33" s="2" t="s">
        <v>29</v>
      </c>
      <c r="C33" s="9">
        <f>'Despesa - Access'!I17</f>
        <v>107216.37</v>
      </c>
    </row>
    <row r="34" spans="1:3" ht="63.75" x14ac:dyDescent="0.2">
      <c r="A34" s="6" t="s">
        <v>69</v>
      </c>
      <c r="B34" s="7" t="s">
        <v>252</v>
      </c>
      <c r="C34" s="9">
        <f>'Despesa - Access'!I18</f>
        <v>14482.73</v>
      </c>
    </row>
    <row r="35" spans="1:3" x14ac:dyDescent="0.2">
      <c r="A35" s="2" t="s">
        <v>70</v>
      </c>
      <c r="B35" s="2" t="s">
        <v>30</v>
      </c>
      <c r="C35" s="9">
        <f>'Despesa - Access'!I19</f>
        <v>205612.52</v>
      </c>
    </row>
    <row r="36" spans="1:3" x14ac:dyDescent="0.2">
      <c r="A36" s="2" t="s">
        <v>71</v>
      </c>
      <c r="B36" s="2" t="s">
        <v>241</v>
      </c>
      <c r="C36" s="9">
        <f>'Despesa - Access'!I20</f>
        <v>361574.83</v>
      </c>
    </row>
    <row r="37" spans="1:3" x14ac:dyDescent="0.2">
      <c r="A37" s="2" t="s">
        <v>72</v>
      </c>
      <c r="B37" s="2" t="s">
        <v>31</v>
      </c>
      <c r="C37" s="9">
        <f>'Despesa - Access'!I21</f>
        <v>2925.28</v>
      </c>
    </row>
    <row r="38" spans="1:3" ht="25.5" x14ac:dyDescent="0.2">
      <c r="A38" s="6" t="s">
        <v>73</v>
      </c>
      <c r="B38" s="25" t="s">
        <v>85</v>
      </c>
      <c r="C38" s="9">
        <f>'Despesa - Access'!I22</f>
        <v>32946.379999999997</v>
      </c>
    </row>
    <row r="39" spans="1:3" x14ac:dyDescent="0.2">
      <c r="A39" s="2" t="s">
        <v>74</v>
      </c>
      <c r="B39" s="2" t="s">
        <v>32</v>
      </c>
      <c r="C39" s="9">
        <f>'Despesa - Access'!I23</f>
        <v>6392.5</v>
      </c>
    </row>
    <row r="40" spans="1:3" x14ac:dyDescent="0.2">
      <c r="A40" s="2" t="s">
        <v>75</v>
      </c>
      <c r="B40" s="2" t="s">
        <v>33</v>
      </c>
      <c r="C40" s="9">
        <f>'Despesa - Access'!I24</f>
        <v>3800</v>
      </c>
    </row>
    <row r="41" spans="1:3" x14ac:dyDescent="0.2">
      <c r="A41" s="2" t="s">
        <v>76</v>
      </c>
      <c r="B41" s="2" t="s">
        <v>34</v>
      </c>
      <c r="C41" s="9">
        <f>'Despesa - Access'!I25</f>
        <v>54394.8</v>
      </c>
    </row>
    <row r="42" spans="1:3" x14ac:dyDescent="0.2">
      <c r="A42" s="2" t="s">
        <v>77</v>
      </c>
      <c r="B42" s="2" t="s">
        <v>35</v>
      </c>
      <c r="C42" s="9">
        <f>'Despesa - Access'!I26</f>
        <v>7990</v>
      </c>
    </row>
    <row r="43" spans="1:3" x14ac:dyDescent="0.2">
      <c r="A43" s="2" t="s">
        <v>78</v>
      </c>
      <c r="B43" s="2" t="s">
        <v>36</v>
      </c>
      <c r="C43" s="9">
        <f>'Despesa - Access'!I27</f>
        <v>0</v>
      </c>
    </row>
    <row r="44" spans="1:3" x14ac:dyDescent="0.2">
      <c r="A44" s="2" t="s">
        <v>79</v>
      </c>
      <c r="B44" s="2" t="s">
        <v>37</v>
      </c>
      <c r="C44" s="9">
        <f>'Despesa - Access'!I28</f>
        <v>7182.95</v>
      </c>
    </row>
    <row r="45" spans="1:3" x14ac:dyDescent="0.2">
      <c r="A45" s="2" t="s">
        <v>80</v>
      </c>
      <c r="B45" s="2" t="s">
        <v>86</v>
      </c>
      <c r="C45" s="9">
        <f>'Despesa - Access'!I29</f>
        <v>11037.48</v>
      </c>
    </row>
    <row r="46" spans="1:3" x14ac:dyDescent="0.2">
      <c r="A46" s="2" t="s">
        <v>81</v>
      </c>
      <c r="B46" s="2" t="s">
        <v>38</v>
      </c>
      <c r="C46" s="9">
        <f>'Despesa - Access'!I30</f>
        <v>0</v>
      </c>
    </row>
    <row r="47" spans="1:3" x14ac:dyDescent="0.2">
      <c r="A47" s="2" t="s">
        <v>82</v>
      </c>
      <c r="B47" s="2" t="s">
        <v>39</v>
      </c>
      <c r="C47" s="9">
        <f>'Despesa - Access'!I31</f>
        <v>662263.65</v>
      </c>
    </row>
    <row r="48" spans="1:3" x14ac:dyDescent="0.2">
      <c r="A48" s="86" t="s">
        <v>87</v>
      </c>
      <c r="B48" s="86"/>
      <c r="C48" s="10">
        <f>SUM(C22:C47)</f>
        <v>2490991.42</v>
      </c>
    </row>
    <row r="50" spans="1:3" x14ac:dyDescent="0.2">
      <c r="A50" s="4" t="s">
        <v>233</v>
      </c>
    </row>
    <row r="52" spans="1:3" x14ac:dyDescent="0.2">
      <c r="A52" s="3" t="s">
        <v>54</v>
      </c>
      <c r="B52" s="3" t="s">
        <v>55</v>
      </c>
      <c r="C52" s="11" t="s">
        <v>249</v>
      </c>
    </row>
    <row r="53" spans="1:3" x14ac:dyDescent="0.2">
      <c r="A53" s="2" t="s">
        <v>57</v>
      </c>
      <c r="B53" s="2" t="s">
        <v>41</v>
      </c>
      <c r="C53" s="9">
        <f>'Despesa - Access'!I37</f>
        <v>0</v>
      </c>
    </row>
    <row r="54" spans="1:3" x14ac:dyDescent="0.2">
      <c r="A54" s="2" t="s">
        <v>58</v>
      </c>
      <c r="B54" s="2" t="s">
        <v>42</v>
      </c>
      <c r="C54" s="9">
        <f>'Despesa - Access'!I38</f>
        <v>0</v>
      </c>
    </row>
    <row r="55" spans="1:3" x14ac:dyDescent="0.2">
      <c r="A55" s="2" t="s">
        <v>59</v>
      </c>
      <c r="B55" s="2" t="s">
        <v>83</v>
      </c>
      <c r="C55" s="9">
        <f>'Despesa - Access'!I39</f>
        <v>0</v>
      </c>
    </row>
    <row r="56" spans="1:3" x14ac:dyDescent="0.2">
      <c r="A56" s="2" t="s">
        <v>60</v>
      </c>
      <c r="B56" s="2" t="s">
        <v>43</v>
      </c>
      <c r="C56" s="9">
        <f>'Despesa - Access'!I40</f>
        <v>0</v>
      </c>
    </row>
    <row r="57" spans="1:3" x14ac:dyDescent="0.2">
      <c r="A57" s="2" t="s">
        <v>61</v>
      </c>
      <c r="B57" s="2" t="s">
        <v>44</v>
      </c>
      <c r="C57" s="9">
        <f>'Despesa - Access'!I41</f>
        <v>0</v>
      </c>
    </row>
    <row r="58" spans="1:3" x14ac:dyDescent="0.2">
      <c r="A58" s="86" t="s">
        <v>87</v>
      </c>
      <c r="B58" s="86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248</v>
      </c>
    </row>
    <row r="63" spans="1:3" x14ac:dyDescent="0.2">
      <c r="A63" s="2" t="s">
        <v>57</v>
      </c>
      <c r="B63" s="2" t="s">
        <v>46</v>
      </c>
      <c r="C63" s="9">
        <f>'Despesa - Access'!I47</f>
        <v>0</v>
      </c>
    </row>
    <row r="64" spans="1:3" x14ac:dyDescent="0.2">
      <c r="A64" s="2" t="s">
        <v>58</v>
      </c>
      <c r="B64" s="2" t="s">
        <v>47</v>
      </c>
      <c r="C64" s="9">
        <f>'Despesa - Access'!I38</f>
        <v>0</v>
      </c>
    </row>
    <row r="65" spans="1:5" x14ac:dyDescent="0.2">
      <c r="A65" s="86" t="s">
        <v>87</v>
      </c>
      <c r="B65" s="86"/>
      <c r="C65" s="10">
        <f>SUM(C63:C64)</f>
        <v>0</v>
      </c>
    </row>
    <row r="67" spans="1:5" x14ac:dyDescent="0.2">
      <c r="A67" s="4" t="s">
        <v>90</v>
      </c>
    </row>
    <row r="69" spans="1:5" x14ac:dyDescent="0.2">
      <c r="A69" s="3" t="s">
        <v>54</v>
      </c>
      <c r="B69" s="3" t="s">
        <v>55</v>
      </c>
      <c r="C69" s="11" t="s">
        <v>248</v>
      </c>
    </row>
    <row r="70" spans="1:5" x14ac:dyDescent="0.2">
      <c r="A70" s="2" t="s">
        <v>57</v>
      </c>
      <c r="B70" s="2" t="s">
        <v>91</v>
      </c>
      <c r="C70" s="9">
        <f>'Financeiro - Access'!J2</f>
        <v>7561141.1699999999</v>
      </c>
    </row>
    <row r="71" spans="1:5" x14ac:dyDescent="0.2">
      <c r="A71" s="2" t="s">
        <v>58</v>
      </c>
      <c r="B71" s="2" t="s">
        <v>92</v>
      </c>
      <c r="C71" s="9">
        <f>'Financeiro - Access'!J3</f>
        <v>2841961.66</v>
      </c>
    </row>
    <row r="72" spans="1:5" x14ac:dyDescent="0.2">
      <c r="A72" s="2" t="s">
        <v>59</v>
      </c>
      <c r="B72" s="2" t="s">
        <v>161</v>
      </c>
      <c r="C72" s="9">
        <f>'Financeiro - Access'!J4</f>
        <v>0</v>
      </c>
      <c r="D72" s="98"/>
      <c r="E72" s="98"/>
    </row>
    <row r="73" spans="1:5" x14ac:dyDescent="0.2">
      <c r="A73" s="2" t="s">
        <v>60</v>
      </c>
      <c r="B73" s="2" t="s">
        <v>242</v>
      </c>
      <c r="C73" s="9">
        <f>'Financeiro - Access'!J5</f>
        <v>0</v>
      </c>
    </row>
    <row r="74" spans="1:5" x14ac:dyDescent="0.2">
      <c r="A74" s="86" t="s">
        <v>87</v>
      </c>
      <c r="B74" s="86"/>
      <c r="C74" s="10">
        <f>SUM(C70:C73)</f>
        <v>10403102.83</v>
      </c>
    </row>
    <row r="76" spans="1:5" x14ac:dyDescent="0.2">
      <c r="A76" s="4" t="s">
        <v>226</v>
      </c>
    </row>
    <row r="78" spans="1:5" x14ac:dyDescent="0.2">
      <c r="A78" s="3" t="s">
        <v>54</v>
      </c>
      <c r="B78" s="3" t="s">
        <v>55</v>
      </c>
      <c r="C78" s="11" t="s">
        <v>249</v>
      </c>
    </row>
    <row r="79" spans="1:5" x14ac:dyDescent="0.2">
      <c r="A79" s="2" t="s">
        <v>57</v>
      </c>
      <c r="B79" s="2" t="s">
        <v>243</v>
      </c>
      <c r="C79" s="9"/>
    </row>
    <row r="80" spans="1:5" x14ac:dyDescent="0.2">
      <c r="A80" s="2" t="s">
        <v>58</v>
      </c>
      <c r="B80" s="2" t="s">
        <v>244</v>
      </c>
      <c r="C80" s="9"/>
    </row>
    <row r="81" spans="1:3" x14ac:dyDescent="0.2">
      <c r="A81" s="2" t="s">
        <v>59</v>
      </c>
      <c r="B81" s="2" t="s">
        <v>245</v>
      </c>
      <c r="C81" s="9"/>
    </row>
    <row r="82" spans="1:3" x14ac:dyDescent="0.2">
      <c r="A82" s="2" t="s">
        <v>60</v>
      </c>
      <c r="B82" s="2" t="s">
        <v>93</v>
      </c>
      <c r="C82" s="9"/>
    </row>
    <row r="83" spans="1:3" x14ac:dyDescent="0.2">
      <c r="A83" s="86" t="s">
        <v>87</v>
      </c>
      <c r="B83" s="86"/>
      <c r="C83" s="10">
        <f>SUM(C79:C82)</f>
        <v>0</v>
      </c>
    </row>
    <row r="84" spans="1:3" x14ac:dyDescent="0.2">
      <c r="A84" s="96" t="s">
        <v>296</v>
      </c>
      <c r="B84" s="96"/>
      <c r="C84" s="96"/>
    </row>
    <row r="85" spans="1:3" x14ac:dyDescent="0.2">
      <c r="A85" s="102" t="s">
        <v>348</v>
      </c>
      <c r="B85" s="103"/>
      <c r="C85" s="103"/>
    </row>
    <row r="86" spans="1:3" x14ac:dyDescent="0.2">
      <c r="A86" s="98"/>
      <c r="B86" s="98"/>
      <c r="C86" s="98"/>
    </row>
  </sheetData>
  <mergeCells count="17">
    <mergeCell ref="A84:C84"/>
    <mergeCell ref="A85:C85"/>
    <mergeCell ref="A86:C86"/>
    <mergeCell ref="D72:E72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showGridLines="0" view="pageBreakPreview" topLeftCell="A79" zoomScale="130" zoomScaleNormal="115" zoomScaleSheetLayoutView="130" workbookViewId="0">
      <selection activeCell="B8" sqref="B8:C8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5" width="15.7109375" style="70" customWidth="1"/>
    <col min="6" max="6" width="14" style="70" bestFit="1" customWidth="1"/>
    <col min="7" max="7" width="19.28515625" style="70" bestFit="1" customWidth="1"/>
  </cols>
  <sheetData>
    <row r="1" spans="1:3" x14ac:dyDescent="0.2">
      <c r="A1" s="85" t="s">
        <v>227</v>
      </c>
      <c r="B1" s="85"/>
      <c r="C1" s="85"/>
    </row>
    <row r="3" spans="1:3" x14ac:dyDescent="0.2">
      <c r="A3" s="2" t="s">
        <v>48</v>
      </c>
      <c r="B3" s="80" t="s">
        <v>228</v>
      </c>
      <c r="C3" s="81"/>
    </row>
    <row r="4" spans="1:3" x14ac:dyDescent="0.2">
      <c r="A4" s="2" t="s">
        <v>49</v>
      </c>
      <c r="B4" s="87" t="s">
        <v>229</v>
      </c>
      <c r="C4" s="87"/>
    </row>
    <row r="5" spans="1:3" x14ac:dyDescent="0.2">
      <c r="A5" s="2" t="s">
        <v>50</v>
      </c>
      <c r="B5" s="88" t="s">
        <v>336</v>
      </c>
      <c r="C5" s="87"/>
    </row>
    <row r="6" spans="1:3" x14ac:dyDescent="0.2">
      <c r="A6" s="2" t="s">
        <v>51</v>
      </c>
      <c r="B6" s="87" t="s">
        <v>230</v>
      </c>
      <c r="C6" s="87"/>
    </row>
    <row r="7" spans="1:3" x14ac:dyDescent="0.2">
      <c r="A7" s="2" t="s">
        <v>52</v>
      </c>
      <c r="B7" s="94" t="s">
        <v>351</v>
      </c>
      <c r="C7" s="94"/>
    </row>
    <row r="8" spans="1:3" x14ac:dyDescent="0.2">
      <c r="A8" s="2" t="s">
        <v>53</v>
      </c>
      <c r="B8" s="95">
        <v>43119</v>
      </c>
      <c r="C8" s="87"/>
    </row>
    <row r="10" spans="1:3" x14ac:dyDescent="0.2">
      <c r="A10" s="4" t="s">
        <v>232</v>
      </c>
    </row>
    <row r="12" spans="1:3" x14ac:dyDescent="0.2">
      <c r="A12" s="3" t="s">
        <v>54</v>
      </c>
      <c r="B12" s="3" t="s">
        <v>55</v>
      </c>
      <c r="C12" s="11" t="s">
        <v>249</v>
      </c>
    </row>
    <row r="13" spans="1:3" x14ac:dyDescent="0.2">
      <c r="A13" s="2" t="s">
        <v>57</v>
      </c>
      <c r="B13" s="5" t="s">
        <v>17</v>
      </c>
      <c r="C13" s="10">
        <f>'Despesa - Access'!J2</f>
        <v>5544119.9299999997</v>
      </c>
    </row>
    <row r="14" spans="1:3" x14ac:dyDescent="0.2">
      <c r="A14" s="2" t="s">
        <v>58</v>
      </c>
      <c r="B14" s="5" t="s">
        <v>18</v>
      </c>
      <c r="C14" s="10">
        <f>'Despesa - Access'!J3</f>
        <v>864641.74</v>
      </c>
    </row>
    <row r="15" spans="1:3" x14ac:dyDescent="0.2">
      <c r="A15" s="2" t="s">
        <v>59</v>
      </c>
      <c r="B15" s="5" t="s">
        <v>246</v>
      </c>
      <c r="C15" s="10">
        <f>'Despesa - Access'!J4</f>
        <v>1006910.93</v>
      </c>
    </row>
    <row r="16" spans="1:3" ht="51" x14ac:dyDescent="0.2">
      <c r="A16" s="6" t="s">
        <v>60</v>
      </c>
      <c r="B16" s="5" t="s">
        <v>251</v>
      </c>
      <c r="C16" s="10">
        <f>'Despesa - Access'!J5</f>
        <v>0</v>
      </c>
    </row>
    <row r="17" spans="1:3" x14ac:dyDescent="0.2">
      <c r="A17" s="86" t="s">
        <v>87</v>
      </c>
      <c r="B17" s="86"/>
      <c r="C17" s="10">
        <f>SUM(C13:C16)</f>
        <v>7415672.5999999996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248</v>
      </c>
    </row>
    <row r="22" spans="1:3" x14ac:dyDescent="0.2">
      <c r="A22" s="2" t="s">
        <v>57</v>
      </c>
      <c r="B22" s="2" t="s">
        <v>19</v>
      </c>
      <c r="C22" s="9">
        <f>'Despesa - Access'!J6</f>
        <v>7645.6</v>
      </c>
    </row>
    <row r="23" spans="1:3" x14ac:dyDescent="0.2">
      <c r="A23" s="2" t="s">
        <v>58</v>
      </c>
      <c r="B23" s="2" t="s">
        <v>20</v>
      </c>
      <c r="C23" s="9">
        <f>'Despesa - Access'!J7</f>
        <v>297827.76</v>
      </c>
    </row>
    <row r="24" spans="1:3" x14ac:dyDescent="0.2">
      <c r="A24" s="2" t="s">
        <v>59</v>
      </c>
      <c r="B24" s="2" t="s">
        <v>21</v>
      </c>
      <c r="C24" s="9">
        <f>'Despesa - Access'!J8</f>
        <v>51027</v>
      </c>
    </row>
    <row r="25" spans="1:3" x14ac:dyDescent="0.2">
      <c r="A25" s="2" t="s">
        <v>60</v>
      </c>
      <c r="B25" s="2" t="s">
        <v>22</v>
      </c>
      <c r="C25" s="9">
        <f>'Despesa - Access'!J9</f>
        <v>120179.58</v>
      </c>
    </row>
    <row r="26" spans="1:3" x14ac:dyDescent="0.2">
      <c r="A26" s="2" t="s">
        <v>61</v>
      </c>
      <c r="B26" s="2" t="s">
        <v>23</v>
      </c>
      <c r="C26" s="9">
        <f>'Despesa - Access'!J10</f>
        <v>46767.5</v>
      </c>
    </row>
    <row r="27" spans="1:3" x14ac:dyDescent="0.2">
      <c r="A27" s="2" t="s">
        <v>62</v>
      </c>
      <c r="B27" s="2" t="s">
        <v>84</v>
      </c>
      <c r="C27" s="9">
        <f>'Despesa - Access'!J11</f>
        <v>61237.85</v>
      </c>
    </row>
    <row r="28" spans="1:3" x14ac:dyDescent="0.2">
      <c r="A28" s="2" t="s">
        <v>63</v>
      </c>
      <c r="B28" s="2" t="s">
        <v>24</v>
      </c>
      <c r="C28" s="9">
        <f>'Despesa - Access'!J12</f>
        <v>129997.74</v>
      </c>
    </row>
    <row r="29" spans="1:3" x14ac:dyDescent="0.2">
      <c r="A29" s="2" t="s">
        <v>64</v>
      </c>
      <c r="B29" s="2" t="s">
        <v>25</v>
      </c>
      <c r="C29" s="9">
        <f>'Despesa - Access'!J13</f>
        <v>59305.82</v>
      </c>
    </row>
    <row r="30" spans="1:3" x14ac:dyDescent="0.2">
      <c r="A30" s="2" t="s">
        <v>65</v>
      </c>
      <c r="B30" s="2" t="s">
        <v>26</v>
      </c>
      <c r="C30" s="9">
        <f>'Despesa - Access'!J14</f>
        <v>15408.64</v>
      </c>
    </row>
    <row r="31" spans="1:3" x14ac:dyDescent="0.2">
      <c r="A31" s="2" t="s">
        <v>66</v>
      </c>
      <c r="B31" s="2" t="s">
        <v>27</v>
      </c>
      <c r="C31" s="9">
        <f>'Despesa - Access'!J15</f>
        <v>85347.24</v>
      </c>
    </row>
    <row r="32" spans="1:3" x14ac:dyDescent="0.2">
      <c r="A32" s="2" t="s">
        <v>67</v>
      </c>
      <c r="B32" s="2" t="s">
        <v>28</v>
      </c>
      <c r="C32" s="9">
        <f>'Despesa - Access'!J16</f>
        <v>8519.98</v>
      </c>
    </row>
    <row r="33" spans="1:3" x14ac:dyDescent="0.2">
      <c r="A33" s="2" t="s">
        <v>68</v>
      </c>
      <c r="B33" s="2" t="s">
        <v>29</v>
      </c>
      <c r="C33" s="9">
        <f>'Despesa - Access'!J17</f>
        <v>95612.53</v>
      </c>
    </row>
    <row r="34" spans="1:3" ht="63.75" x14ac:dyDescent="0.2">
      <c r="A34" s="6" t="s">
        <v>69</v>
      </c>
      <c r="B34" s="7" t="s">
        <v>252</v>
      </c>
      <c r="C34" s="9">
        <f>'Despesa - Access'!J18</f>
        <v>17107.27</v>
      </c>
    </row>
    <row r="35" spans="1:3" x14ac:dyDescent="0.2">
      <c r="A35" s="2" t="s">
        <v>70</v>
      </c>
      <c r="B35" s="2" t="s">
        <v>30</v>
      </c>
      <c r="C35" s="9">
        <f>'Despesa - Access'!J19</f>
        <v>205612.52</v>
      </c>
    </row>
    <row r="36" spans="1:3" x14ac:dyDescent="0.2">
      <c r="A36" s="2" t="s">
        <v>71</v>
      </c>
      <c r="B36" s="2" t="s">
        <v>241</v>
      </c>
      <c r="C36" s="9">
        <f>'Despesa - Access'!J20</f>
        <v>384189.76</v>
      </c>
    </row>
    <row r="37" spans="1:3" x14ac:dyDescent="0.2">
      <c r="A37" s="2" t="s">
        <v>72</v>
      </c>
      <c r="B37" s="2" t="s">
        <v>31</v>
      </c>
      <c r="C37" s="9">
        <f>'Despesa - Access'!J21</f>
        <v>1718.08</v>
      </c>
    </row>
    <row r="38" spans="1:3" ht="25.5" x14ac:dyDescent="0.2">
      <c r="A38" s="6" t="s">
        <v>73</v>
      </c>
      <c r="B38" s="25" t="s">
        <v>85</v>
      </c>
      <c r="C38" s="9">
        <f>'Despesa - Access'!J22</f>
        <v>84216.56</v>
      </c>
    </row>
    <row r="39" spans="1:3" x14ac:dyDescent="0.2">
      <c r="A39" s="2" t="s">
        <v>74</v>
      </c>
      <c r="B39" s="2" t="s">
        <v>32</v>
      </c>
      <c r="C39" s="9">
        <f>'Despesa - Access'!J23</f>
        <v>0</v>
      </c>
    </row>
    <row r="40" spans="1:3" x14ac:dyDescent="0.2">
      <c r="A40" s="2" t="s">
        <v>75</v>
      </c>
      <c r="B40" s="2" t="s">
        <v>33</v>
      </c>
      <c r="C40" s="9">
        <f>'Despesa - Access'!J24</f>
        <v>0</v>
      </c>
    </row>
    <row r="41" spans="1:3" x14ac:dyDescent="0.2">
      <c r="A41" s="2" t="s">
        <v>76</v>
      </c>
      <c r="B41" s="2" t="s">
        <v>34</v>
      </c>
      <c r="C41" s="9">
        <f>'Despesa - Access'!J25</f>
        <v>0</v>
      </c>
    </row>
    <row r="42" spans="1:3" x14ac:dyDescent="0.2">
      <c r="A42" s="2" t="s">
        <v>77</v>
      </c>
      <c r="B42" s="2" t="s">
        <v>35</v>
      </c>
      <c r="C42" s="9">
        <f>'Despesa - Access'!J26</f>
        <v>0</v>
      </c>
    </row>
    <row r="43" spans="1:3" x14ac:dyDescent="0.2">
      <c r="A43" s="2" t="s">
        <v>78</v>
      </c>
      <c r="B43" s="2" t="s">
        <v>36</v>
      </c>
      <c r="C43" s="9">
        <f>'Despesa - Access'!J27</f>
        <v>0</v>
      </c>
    </row>
    <row r="44" spans="1:3" x14ac:dyDescent="0.2">
      <c r="A44" s="2" t="s">
        <v>79</v>
      </c>
      <c r="B44" s="2" t="s">
        <v>37</v>
      </c>
      <c r="C44" s="9">
        <f>'Despesa - Access'!J28</f>
        <v>6095.9</v>
      </c>
    </row>
    <row r="45" spans="1:3" x14ac:dyDescent="0.2">
      <c r="A45" s="2" t="s">
        <v>80</v>
      </c>
      <c r="B45" s="2" t="s">
        <v>86</v>
      </c>
      <c r="C45" s="9">
        <f>'Despesa - Access'!J29</f>
        <v>5457.02</v>
      </c>
    </row>
    <row r="46" spans="1:3" x14ac:dyDescent="0.2">
      <c r="A46" s="2" t="s">
        <v>81</v>
      </c>
      <c r="B46" s="2" t="s">
        <v>38</v>
      </c>
      <c r="C46" s="9">
        <f>'Despesa - Access'!J30</f>
        <v>0</v>
      </c>
    </row>
    <row r="47" spans="1:3" x14ac:dyDescent="0.2">
      <c r="A47" s="2" t="s">
        <v>82</v>
      </c>
      <c r="B47" s="2" t="s">
        <v>39</v>
      </c>
      <c r="C47" s="9">
        <f>'Despesa - Access'!J31</f>
        <v>432122.96</v>
      </c>
    </row>
    <row r="48" spans="1:3" x14ac:dyDescent="0.2">
      <c r="A48" s="86" t="s">
        <v>87</v>
      </c>
      <c r="B48" s="86"/>
      <c r="C48" s="10">
        <f>SUM(C22:C47)</f>
        <v>2115397.31</v>
      </c>
    </row>
    <row r="50" spans="1:3" x14ac:dyDescent="0.2">
      <c r="A50" s="4" t="s">
        <v>233</v>
      </c>
    </row>
    <row r="52" spans="1:3" x14ac:dyDescent="0.2">
      <c r="A52" s="3" t="s">
        <v>54</v>
      </c>
      <c r="B52" s="3" t="s">
        <v>55</v>
      </c>
      <c r="C52" s="11" t="s">
        <v>249</v>
      </c>
    </row>
    <row r="53" spans="1:3" x14ac:dyDescent="0.2">
      <c r="A53" s="2" t="s">
        <v>57</v>
      </c>
      <c r="B53" s="2" t="s">
        <v>41</v>
      </c>
      <c r="C53" s="9">
        <f>'Despesa - Access'!J32</f>
        <v>0</v>
      </c>
    </row>
    <row r="54" spans="1:3" x14ac:dyDescent="0.2">
      <c r="A54" s="2" t="s">
        <v>58</v>
      </c>
      <c r="B54" s="2" t="s">
        <v>42</v>
      </c>
      <c r="C54" s="9">
        <f>'Despesa - Access'!J33</f>
        <v>0</v>
      </c>
    </row>
    <row r="55" spans="1:3" x14ac:dyDescent="0.2">
      <c r="A55" s="2" t="s">
        <v>59</v>
      </c>
      <c r="B55" s="2" t="s">
        <v>83</v>
      </c>
      <c r="C55" s="9">
        <f>'Despesa - Access'!J34</f>
        <v>0</v>
      </c>
    </row>
    <row r="56" spans="1:3" x14ac:dyDescent="0.2">
      <c r="A56" s="2" t="s">
        <v>60</v>
      </c>
      <c r="B56" s="2" t="s">
        <v>43</v>
      </c>
      <c r="C56" s="9">
        <f>'Despesa - Access'!J35</f>
        <v>0</v>
      </c>
    </row>
    <row r="57" spans="1:3" x14ac:dyDescent="0.2">
      <c r="A57" s="2" t="s">
        <v>61</v>
      </c>
      <c r="B57" s="2" t="s">
        <v>44</v>
      </c>
      <c r="C57" s="9">
        <f>'Despesa - Access'!J36</f>
        <v>7994</v>
      </c>
    </row>
    <row r="58" spans="1:3" x14ac:dyDescent="0.2">
      <c r="A58" s="86" t="s">
        <v>87</v>
      </c>
      <c r="B58" s="86"/>
      <c r="C58" s="10">
        <f>SUM(C53:C57)</f>
        <v>7994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248</v>
      </c>
    </row>
    <row r="63" spans="1:3" x14ac:dyDescent="0.2">
      <c r="A63" s="2" t="s">
        <v>57</v>
      </c>
      <c r="B63" s="2" t="s">
        <v>46</v>
      </c>
      <c r="C63" s="9">
        <f>'Despesa - Access'!J37</f>
        <v>0</v>
      </c>
    </row>
    <row r="64" spans="1:3" x14ac:dyDescent="0.2">
      <c r="A64" s="2" t="s">
        <v>58</v>
      </c>
      <c r="B64" s="2" t="s">
        <v>47</v>
      </c>
      <c r="C64" s="9">
        <f>'Despesa - Access'!J38</f>
        <v>0</v>
      </c>
    </row>
    <row r="65" spans="1:5" x14ac:dyDescent="0.2">
      <c r="A65" s="86" t="s">
        <v>87</v>
      </c>
      <c r="B65" s="86"/>
      <c r="C65" s="10">
        <f>SUM(C63:C64)</f>
        <v>0</v>
      </c>
    </row>
    <row r="67" spans="1:5" x14ac:dyDescent="0.2">
      <c r="A67" s="4" t="s">
        <v>90</v>
      </c>
    </row>
    <row r="69" spans="1:5" x14ac:dyDescent="0.2">
      <c r="A69" s="3" t="s">
        <v>54</v>
      </c>
      <c r="B69" s="3" t="s">
        <v>55</v>
      </c>
      <c r="C69" s="11" t="s">
        <v>249</v>
      </c>
    </row>
    <row r="70" spans="1:5" x14ac:dyDescent="0.2">
      <c r="A70" s="2" t="s">
        <v>57</v>
      </c>
      <c r="B70" s="2" t="s">
        <v>91</v>
      </c>
      <c r="C70" s="9">
        <f>'Financeiro - Access'!K2</f>
        <v>7415778.1100000003</v>
      </c>
    </row>
    <row r="71" spans="1:5" x14ac:dyDescent="0.2">
      <c r="A71" s="2" t="s">
        <v>58</v>
      </c>
      <c r="B71" s="2" t="s">
        <v>92</v>
      </c>
      <c r="C71" s="9">
        <f>'Financeiro - Access'!K3</f>
        <v>3597764.42</v>
      </c>
    </row>
    <row r="72" spans="1:5" x14ac:dyDescent="0.2">
      <c r="A72" s="2" t="s">
        <v>59</v>
      </c>
      <c r="B72" s="2" t="s">
        <v>161</v>
      </c>
      <c r="C72" s="9">
        <f>'Financeiro - Access'!K4</f>
        <v>0</v>
      </c>
      <c r="D72" s="98"/>
      <c r="E72" s="98"/>
    </row>
    <row r="73" spans="1:5" x14ac:dyDescent="0.2">
      <c r="A73" s="2" t="s">
        <v>60</v>
      </c>
      <c r="B73" s="2" t="s">
        <v>242</v>
      </c>
      <c r="C73" s="9">
        <f>'Financeiro - Access'!K5</f>
        <v>0</v>
      </c>
    </row>
    <row r="74" spans="1:5" x14ac:dyDescent="0.2">
      <c r="A74" s="86" t="s">
        <v>87</v>
      </c>
      <c r="B74" s="86"/>
      <c r="C74" s="10">
        <f>SUM(C70:C73)</f>
        <v>11013542.530000001</v>
      </c>
    </row>
    <row r="76" spans="1:5" x14ac:dyDescent="0.2">
      <c r="A76" s="4" t="s">
        <v>226</v>
      </c>
    </row>
    <row r="78" spans="1:5" x14ac:dyDescent="0.2">
      <c r="A78" s="3" t="s">
        <v>54</v>
      </c>
      <c r="B78" s="3" t="s">
        <v>55</v>
      </c>
      <c r="C78" s="11" t="s">
        <v>248</v>
      </c>
    </row>
    <row r="79" spans="1:5" x14ac:dyDescent="0.2">
      <c r="A79" s="2" t="s">
        <v>57</v>
      </c>
      <c r="B79" s="2" t="s">
        <v>243</v>
      </c>
      <c r="C79" s="9"/>
    </row>
    <row r="80" spans="1:5" x14ac:dyDescent="0.2">
      <c r="A80" s="2" t="s">
        <v>58</v>
      </c>
      <c r="B80" s="2" t="s">
        <v>244</v>
      </c>
      <c r="C80" s="9"/>
    </row>
    <row r="81" spans="1:3" x14ac:dyDescent="0.2">
      <c r="A81" s="2" t="s">
        <v>59</v>
      </c>
      <c r="B81" s="2" t="s">
        <v>245</v>
      </c>
      <c r="C81" s="9"/>
    </row>
    <row r="82" spans="1:3" x14ac:dyDescent="0.2">
      <c r="A82" s="2" t="s">
        <v>60</v>
      </c>
      <c r="B82" s="2" t="s">
        <v>93</v>
      </c>
      <c r="C82" s="9"/>
    </row>
    <row r="83" spans="1:3" x14ac:dyDescent="0.2">
      <c r="A83" s="86" t="s">
        <v>87</v>
      </c>
      <c r="B83" s="86"/>
      <c r="C83" s="10">
        <f>SUM(C79:C82)</f>
        <v>0</v>
      </c>
    </row>
    <row r="84" spans="1:3" x14ac:dyDescent="0.2">
      <c r="A84" s="96" t="s">
        <v>296</v>
      </c>
      <c r="B84" s="96"/>
      <c r="C84" s="96"/>
    </row>
    <row r="85" spans="1:3" x14ac:dyDescent="0.2">
      <c r="A85" s="102" t="s">
        <v>344</v>
      </c>
      <c r="B85" s="103"/>
      <c r="C85" s="103"/>
    </row>
    <row r="86" spans="1:3" x14ac:dyDescent="0.2">
      <c r="A86" s="105"/>
      <c r="B86" s="105"/>
      <c r="C86" s="105"/>
    </row>
  </sheetData>
  <mergeCells count="17">
    <mergeCell ref="A86:C86"/>
    <mergeCell ref="D72:E72"/>
    <mergeCell ref="A83:B83"/>
    <mergeCell ref="A48:B48"/>
    <mergeCell ref="A58:B58"/>
    <mergeCell ref="A65:B65"/>
    <mergeCell ref="A74:B74"/>
    <mergeCell ref="B7:C7"/>
    <mergeCell ref="B8:C8"/>
    <mergeCell ref="A17:B17"/>
    <mergeCell ref="A84:C84"/>
    <mergeCell ref="A85:C85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showGridLines="0" view="pageBreakPreview" topLeftCell="A76" zoomScale="130" zoomScaleNormal="100" zoomScaleSheetLayoutView="130" workbookViewId="0">
      <selection activeCell="B8" sqref="B8:C8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7.85546875" style="69" customWidth="1"/>
    <col min="5" max="5" width="15.7109375" style="69" customWidth="1"/>
    <col min="6" max="6" width="10.140625" bestFit="1" customWidth="1"/>
    <col min="7" max="7" width="19.28515625" bestFit="1" customWidth="1"/>
  </cols>
  <sheetData>
    <row r="1" spans="1:3" x14ac:dyDescent="0.2">
      <c r="A1" s="85" t="s">
        <v>227</v>
      </c>
      <c r="B1" s="85"/>
      <c r="C1" s="85"/>
    </row>
    <row r="3" spans="1:3" x14ac:dyDescent="0.2">
      <c r="A3" s="2" t="s">
        <v>48</v>
      </c>
      <c r="B3" s="80" t="s">
        <v>228</v>
      </c>
      <c r="C3" s="81"/>
    </row>
    <row r="4" spans="1:3" x14ac:dyDescent="0.2">
      <c r="A4" s="2" t="s">
        <v>49</v>
      </c>
      <c r="B4" s="87" t="s">
        <v>229</v>
      </c>
      <c r="C4" s="87"/>
    </row>
    <row r="5" spans="1:3" x14ac:dyDescent="0.2">
      <c r="A5" s="2" t="s">
        <v>50</v>
      </c>
      <c r="B5" s="88" t="s">
        <v>336</v>
      </c>
      <c r="C5" s="87"/>
    </row>
    <row r="6" spans="1:3" x14ac:dyDescent="0.2">
      <c r="A6" s="2" t="s">
        <v>51</v>
      </c>
      <c r="B6" s="87" t="s">
        <v>230</v>
      </c>
      <c r="C6" s="87"/>
    </row>
    <row r="7" spans="1:3" x14ac:dyDescent="0.2">
      <c r="A7" s="2" t="s">
        <v>52</v>
      </c>
      <c r="B7" s="82" t="s">
        <v>351</v>
      </c>
      <c r="C7" s="83"/>
    </row>
    <row r="8" spans="1:3" x14ac:dyDescent="0.2">
      <c r="A8" s="2" t="s">
        <v>53</v>
      </c>
      <c r="B8" s="84">
        <v>43119</v>
      </c>
      <c r="C8" s="81"/>
    </row>
    <row r="10" spans="1:3" x14ac:dyDescent="0.2">
      <c r="A10" s="4" t="s">
        <v>232</v>
      </c>
    </row>
    <row r="12" spans="1:3" x14ac:dyDescent="0.2">
      <c r="A12" s="3" t="s">
        <v>54</v>
      </c>
      <c r="B12" s="3" t="s">
        <v>55</v>
      </c>
      <c r="C12" s="11" t="s">
        <v>249</v>
      </c>
    </row>
    <row r="13" spans="1:3" x14ac:dyDescent="0.2">
      <c r="A13" s="2" t="s">
        <v>57</v>
      </c>
      <c r="B13" s="5" t="s">
        <v>17</v>
      </c>
      <c r="C13" s="10">
        <f>'Despesa - Access'!K2</f>
        <v>5508189.2300000004</v>
      </c>
    </row>
    <row r="14" spans="1:3" x14ac:dyDescent="0.2">
      <c r="A14" s="2" t="s">
        <v>58</v>
      </c>
      <c r="B14" s="5" t="s">
        <v>18</v>
      </c>
      <c r="C14" s="10">
        <f>'Despesa - Access'!K3</f>
        <v>862123.56</v>
      </c>
    </row>
    <row r="15" spans="1:3" x14ac:dyDescent="0.2">
      <c r="A15" s="2" t="s">
        <v>59</v>
      </c>
      <c r="B15" s="5" t="s">
        <v>246</v>
      </c>
      <c r="C15" s="10">
        <f>'Despesa - Access'!K4</f>
        <v>1001842.8</v>
      </c>
    </row>
    <row r="16" spans="1:3" ht="51" x14ac:dyDescent="0.2">
      <c r="A16" s="6" t="s">
        <v>60</v>
      </c>
      <c r="B16" s="5" t="s">
        <v>251</v>
      </c>
      <c r="C16" s="10">
        <v>394.54</v>
      </c>
    </row>
    <row r="17" spans="1:3" x14ac:dyDescent="0.2">
      <c r="A17" s="86" t="s">
        <v>87</v>
      </c>
      <c r="B17" s="86"/>
      <c r="C17" s="10">
        <f>SUM(C13:C16)</f>
        <v>7372550.1300000008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249</v>
      </c>
    </row>
    <row r="22" spans="1:3" x14ac:dyDescent="0.2">
      <c r="A22" s="2" t="s">
        <v>57</v>
      </c>
      <c r="B22" s="2" t="s">
        <v>19</v>
      </c>
      <c r="C22" s="9">
        <f>'Despesa - Access'!K6</f>
        <v>8314.4</v>
      </c>
    </row>
    <row r="23" spans="1:3" x14ac:dyDescent="0.2">
      <c r="A23" s="2" t="s">
        <v>58</v>
      </c>
      <c r="B23" s="2" t="s">
        <v>20</v>
      </c>
      <c r="C23" s="9">
        <f>'Despesa - Access'!K7</f>
        <v>298727.89</v>
      </c>
    </row>
    <row r="24" spans="1:3" x14ac:dyDescent="0.2">
      <c r="A24" s="2" t="s">
        <v>59</v>
      </c>
      <c r="B24" s="2" t="s">
        <v>21</v>
      </c>
      <c r="C24" s="9">
        <f>'Despesa - Access'!K8</f>
        <v>51027</v>
      </c>
    </row>
    <row r="25" spans="1:3" x14ac:dyDescent="0.2">
      <c r="A25" s="2" t="s">
        <v>60</v>
      </c>
      <c r="B25" s="2" t="s">
        <v>22</v>
      </c>
      <c r="C25" s="9">
        <f>'Despesa - Access'!K9</f>
        <v>144898.39000000001</v>
      </c>
    </row>
    <row r="26" spans="1:3" x14ac:dyDescent="0.2">
      <c r="A26" s="2" t="s">
        <v>61</v>
      </c>
      <c r="B26" s="2" t="s">
        <v>23</v>
      </c>
      <c r="C26" s="9">
        <f>'Despesa - Access'!K10</f>
        <v>58702.31</v>
      </c>
    </row>
    <row r="27" spans="1:3" x14ac:dyDescent="0.2">
      <c r="A27" s="2" t="s">
        <v>62</v>
      </c>
      <c r="B27" s="2" t="s">
        <v>84</v>
      </c>
      <c r="C27" s="9">
        <f>'Despesa - Access'!K11</f>
        <v>68834.649999999994</v>
      </c>
    </row>
    <row r="28" spans="1:3" x14ac:dyDescent="0.2">
      <c r="A28" s="2" t="s">
        <v>63</v>
      </c>
      <c r="B28" s="2" t="s">
        <v>24</v>
      </c>
      <c r="C28" s="9">
        <f>'Despesa - Access'!K12</f>
        <v>130407.84</v>
      </c>
    </row>
    <row r="29" spans="1:3" x14ac:dyDescent="0.2">
      <c r="A29" s="2" t="s">
        <v>64</v>
      </c>
      <c r="B29" s="2" t="s">
        <v>25</v>
      </c>
      <c r="C29" s="9">
        <f>'Despesa - Access'!K13</f>
        <v>58737.74</v>
      </c>
    </row>
    <row r="30" spans="1:3" x14ac:dyDescent="0.2">
      <c r="A30" s="2" t="s">
        <v>65</v>
      </c>
      <c r="B30" s="2" t="s">
        <v>26</v>
      </c>
      <c r="C30" s="9">
        <f>'Despesa - Access'!K14</f>
        <v>23386.15</v>
      </c>
    </row>
    <row r="31" spans="1:3" x14ac:dyDescent="0.2">
      <c r="A31" s="2" t="s">
        <v>66</v>
      </c>
      <c r="B31" s="2" t="s">
        <v>27</v>
      </c>
      <c r="C31" s="9">
        <f>'Despesa - Access'!K15</f>
        <v>68196.94</v>
      </c>
    </row>
    <row r="32" spans="1:3" x14ac:dyDescent="0.2">
      <c r="A32" s="2" t="s">
        <v>67</v>
      </c>
      <c r="B32" s="2" t="s">
        <v>28</v>
      </c>
      <c r="C32" s="9">
        <f>'Despesa - Access'!K16</f>
        <v>7435.35</v>
      </c>
    </row>
    <row r="33" spans="1:3" x14ac:dyDescent="0.2">
      <c r="A33" s="2" t="s">
        <v>68</v>
      </c>
      <c r="B33" s="2" t="s">
        <v>29</v>
      </c>
      <c r="C33" s="9">
        <f>'Despesa - Access'!K17</f>
        <v>94725.1</v>
      </c>
    </row>
    <row r="34" spans="1:3" ht="63.75" x14ac:dyDescent="0.2">
      <c r="A34" s="6" t="s">
        <v>69</v>
      </c>
      <c r="B34" s="7" t="s">
        <v>253</v>
      </c>
      <c r="C34" s="9">
        <f>'Despesa - Access'!K18</f>
        <v>8722.4699999999993</v>
      </c>
    </row>
    <row r="35" spans="1:3" x14ac:dyDescent="0.2">
      <c r="A35" s="2" t="s">
        <v>70</v>
      </c>
      <c r="B35" s="2" t="s">
        <v>30</v>
      </c>
      <c r="C35" s="9">
        <f>'Despesa - Access'!K19</f>
        <v>218601.52</v>
      </c>
    </row>
    <row r="36" spans="1:3" x14ac:dyDescent="0.2">
      <c r="A36" s="2" t="s">
        <v>71</v>
      </c>
      <c r="B36" s="2" t="s">
        <v>241</v>
      </c>
      <c r="C36" s="9">
        <f>'Despesa - Access'!K20</f>
        <v>391093.18</v>
      </c>
    </row>
    <row r="37" spans="1:3" x14ac:dyDescent="0.2">
      <c r="A37" s="2" t="s">
        <v>72</v>
      </c>
      <c r="B37" s="2" t="s">
        <v>31</v>
      </c>
      <c r="C37" s="9">
        <f>'Despesa - Access'!K21</f>
        <v>4502.1000000000004</v>
      </c>
    </row>
    <row r="38" spans="1:3" ht="25.5" x14ac:dyDescent="0.2">
      <c r="A38" s="6" t="s">
        <v>73</v>
      </c>
      <c r="B38" s="25" t="s">
        <v>85</v>
      </c>
      <c r="C38" s="9">
        <f>'Despesa - Access'!K22</f>
        <v>53378.2</v>
      </c>
    </row>
    <row r="39" spans="1:3" x14ac:dyDescent="0.2">
      <c r="A39" s="2" t="s">
        <v>74</v>
      </c>
      <c r="B39" s="2" t="s">
        <v>32</v>
      </c>
      <c r="C39" s="9">
        <f>'Despesa - Access'!K23</f>
        <v>14300</v>
      </c>
    </row>
    <row r="40" spans="1:3" x14ac:dyDescent="0.2">
      <c r="A40" s="2" t="s">
        <v>75</v>
      </c>
      <c r="B40" s="2" t="s">
        <v>33</v>
      </c>
      <c r="C40" s="9">
        <f>'Despesa - Access'!K24</f>
        <v>2788</v>
      </c>
    </row>
    <row r="41" spans="1:3" x14ac:dyDescent="0.2">
      <c r="A41" s="2" t="s">
        <v>76</v>
      </c>
      <c r="B41" s="2" t="s">
        <v>34</v>
      </c>
      <c r="C41" s="9">
        <f>'Despesa - Access'!K25</f>
        <v>0</v>
      </c>
    </row>
    <row r="42" spans="1:3" x14ac:dyDescent="0.2">
      <c r="A42" s="2" t="s">
        <v>77</v>
      </c>
      <c r="B42" s="2" t="s">
        <v>35</v>
      </c>
      <c r="C42" s="9">
        <f>'Despesa - Access'!K26</f>
        <v>0</v>
      </c>
    </row>
    <row r="43" spans="1:3" x14ac:dyDescent="0.2">
      <c r="A43" s="2" t="s">
        <v>78</v>
      </c>
      <c r="B43" s="2" t="s">
        <v>36</v>
      </c>
      <c r="C43" s="9">
        <f>'Despesa - Access'!K27</f>
        <v>0</v>
      </c>
    </row>
    <row r="44" spans="1:3" x14ac:dyDescent="0.2">
      <c r="A44" s="2" t="s">
        <v>79</v>
      </c>
      <c r="B44" s="2" t="s">
        <v>37</v>
      </c>
      <c r="C44" s="9">
        <f>'Despesa - Access'!K28</f>
        <v>4636.3999999999996</v>
      </c>
    </row>
    <row r="45" spans="1:3" x14ac:dyDescent="0.2">
      <c r="A45" s="2" t="s">
        <v>80</v>
      </c>
      <c r="B45" s="2" t="s">
        <v>86</v>
      </c>
      <c r="C45" s="9">
        <f>'Despesa - Access'!K29</f>
        <v>39490.879999999997</v>
      </c>
    </row>
    <row r="46" spans="1:3" x14ac:dyDescent="0.2">
      <c r="A46" s="2" t="s">
        <v>81</v>
      </c>
      <c r="B46" s="2" t="s">
        <v>38</v>
      </c>
      <c r="C46" s="9">
        <f>'Despesa - Access'!K30</f>
        <v>0</v>
      </c>
    </row>
    <row r="47" spans="1:3" x14ac:dyDescent="0.2">
      <c r="A47" s="2" t="s">
        <v>82</v>
      </c>
      <c r="B47" s="2" t="s">
        <v>39</v>
      </c>
      <c r="C47" s="9">
        <f>'Despesa - Access'!K31</f>
        <v>659119.32999999996</v>
      </c>
    </row>
    <row r="48" spans="1:3" x14ac:dyDescent="0.2">
      <c r="A48" s="86" t="s">
        <v>87</v>
      </c>
      <c r="B48" s="86"/>
      <c r="C48" s="10">
        <f>SUM(C22:C47)</f>
        <v>2410025.84</v>
      </c>
    </row>
    <row r="50" spans="1:3" x14ac:dyDescent="0.2">
      <c r="A50" s="4" t="s">
        <v>233</v>
      </c>
    </row>
    <row r="52" spans="1:3" x14ac:dyDescent="0.2">
      <c r="A52" s="3" t="s">
        <v>54</v>
      </c>
      <c r="B52" s="3" t="s">
        <v>55</v>
      </c>
      <c r="C52" s="11" t="s">
        <v>249</v>
      </c>
    </row>
    <row r="53" spans="1:3" x14ac:dyDescent="0.2">
      <c r="A53" s="2" t="s">
        <v>57</v>
      </c>
      <c r="B53" s="2" t="s">
        <v>41</v>
      </c>
      <c r="C53" s="9">
        <f>'Despesa - Access'!K33</f>
        <v>0</v>
      </c>
    </row>
    <row r="54" spans="1:3" x14ac:dyDescent="0.2">
      <c r="A54" s="2" t="s">
        <v>58</v>
      </c>
      <c r="B54" s="2" t="s">
        <v>42</v>
      </c>
      <c r="C54" s="9">
        <f>'Despesa - Access'!K34</f>
        <v>0</v>
      </c>
    </row>
    <row r="55" spans="1:3" x14ac:dyDescent="0.2">
      <c r="A55" s="2" t="s">
        <v>59</v>
      </c>
      <c r="B55" s="2" t="s">
        <v>83</v>
      </c>
      <c r="C55" s="9">
        <f>'Despesa - Access'!K35</f>
        <v>0</v>
      </c>
    </row>
    <row r="56" spans="1:3" x14ac:dyDescent="0.2">
      <c r="A56" s="2" t="s">
        <v>60</v>
      </c>
      <c r="B56" s="2" t="s">
        <v>43</v>
      </c>
      <c r="C56" s="9">
        <f>'Despesa - Access'!K36</f>
        <v>0</v>
      </c>
    </row>
    <row r="57" spans="1:3" x14ac:dyDescent="0.2">
      <c r="A57" s="2" t="s">
        <v>61</v>
      </c>
      <c r="B57" s="2" t="s">
        <v>44</v>
      </c>
      <c r="C57" s="9">
        <f>'Despesa - Access'!K37</f>
        <v>0</v>
      </c>
    </row>
    <row r="58" spans="1:3" x14ac:dyDescent="0.2">
      <c r="A58" s="86" t="s">
        <v>87</v>
      </c>
      <c r="B58" s="86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248</v>
      </c>
    </row>
    <row r="63" spans="1:3" x14ac:dyDescent="0.2">
      <c r="A63" s="2" t="s">
        <v>57</v>
      </c>
      <c r="B63" s="2" t="s">
        <v>46</v>
      </c>
      <c r="C63" s="9">
        <f>'Despesa - Access'!K37</f>
        <v>0</v>
      </c>
    </row>
    <row r="64" spans="1:3" x14ac:dyDescent="0.2">
      <c r="A64" s="2" t="s">
        <v>58</v>
      </c>
      <c r="B64" s="2" t="s">
        <v>47</v>
      </c>
      <c r="C64" s="9">
        <f>'Despesa - Access'!K38</f>
        <v>0</v>
      </c>
    </row>
    <row r="65" spans="1:5" x14ac:dyDescent="0.2">
      <c r="A65" s="86" t="s">
        <v>87</v>
      </c>
      <c r="B65" s="86"/>
      <c r="C65" s="10">
        <f>SUM(C63:C64)</f>
        <v>0</v>
      </c>
    </row>
    <row r="67" spans="1:5" x14ac:dyDescent="0.2">
      <c r="A67" s="4" t="s">
        <v>90</v>
      </c>
    </row>
    <row r="69" spans="1:5" x14ac:dyDescent="0.2">
      <c r="A69" s="3" t="s">
        <v>54</v>
      </c>
      <c r="B69" s="3" t="s">
        <v>55</v>
      </c>
      <c r="C69" s="11" t="s">
        <v>249</v>
      </c>
    </row>
    <row r="70" spans="1:5" x14ac:dyDescent="0.2">
      <c r="A70" s="2" t="s">
        <v>57</v>
      </c>
      <c r="B70" s="2" t="s">
        <v>91</v>
      </c>
      <c r="C70" s="9">
        <f>'Financeiro - Access'!L2</f>
        <v>7371559.5099999998</v>
      </c>
    </row>
    <row r="71" spans="1:5" x14ac:dyDescent="0.2">
      <c r="A71" s="2" t="s">
        <v>58</v>
      </c>
      <c r="B71" s="2" t="s">
        <v>92</v>
      </c>
      <c r="C71" s="9">
        <f>'Financeiro - Access'!L3</f>
        <v>2845840.86</v>
      </c>
    </row>
    <row r="72" spans="1:5" x14ac:dyDescent="0.2">
      <c r="A72" s="2" t="s">
        <v>59</v>
      </c>
      <c r="B72" s="2" t="s">
        <v>161</v>
      </c>
      <c r="C72" s="9">
        <f>'Financeiro - Access'!L4</f>
        <v>0</v>
      </c>
      <c r="D72" s="101"/>
      <c r="E72" s="101"/>
    </row>
    <row r="73" spans="1:5" x14ac:dyDescent="0.2">
      <c r="A73" s="2" t="s">
        <v>60</v>
      </c>
      <c r="B73" s="2" t="s">
        <v>242</v>
      </c>
      <c r="C73" s="9">
        <f>'Financeiro - Access'!L5</f>
        <v>0</v>
      </c>
    </row>
    <row r="74" spans="1:5" x14ac:dyDescent="0.2">
      <c r="A74" s="86" t="s">
        <v>87</v>
      </c>
      <c r="B74" s="86"/>
      <c r="C74" s="10">
        <f>SUM(C70:C73)</f>
        <v>10217400.369999999</v>
      </c>
    </row>
    <row r="76" spans="1:5" x14ac:dyDescent="0.2">
      <c r="A76" s="4" t="s">
        <v>226</v>
      </c>
    </row>
    <row r="78" spans="1:5" x14ac:dyDescent="0.2">
      <c r="A78" s="3" t="s">
        <v>54</v>
      </c>
      <c r="B78" s="3" t="s">
        <v>55</v>
      </c>
      <c r="C78" s="11" t="s">
        <v>249</v>
      </c>
    </row>
    <row r="79" spans="1:5" x14ac:dyDescent="0.2">
      <c r="A79" s="2" t="s">
        <v>57</v>
      </c>
      <c r="B79" s="2" t="s">
        <v>243</v>
      </c>
      <c r="C79" s="9"/>
    </row>
    <row r="80" spans="1:5" x14ac:dyDescent="0.2">
      <c r="A80" s="2" t="s">
        <v>58</v>
      </c>
      <c r="B80" s="2" t="s">
        <v>244</v>
      </c>
      <c r="C80" s="9"/>
    </row>
    <row r="81" spans="1:3" x14ac:dyDescent="0.2">
      <c r="A81" s="2" t="s">
        <v>59</v>
      </c>
      <c r="B81" s="2" t="s">
        <v>245</v>
      </c>
      <c r="C81" s="9"/>
    </row>
    <row r="82" spans="1:3" x14ac:dyDescent="0.2">
      <c r="A82" s="2" t="s">
        <v>60</v>
      </c>
      <c r="B82" s="2" t="s">
        <v>93</v>
      </c>
      <c r="C82" s="9"/>
    </row>
    <row r="83" spans="1:3" x14ac:dyDescent="0.2">
      <c r="A83" s="86" t="s">
        <v>87</v>
      </c>
      <c r="B83" s="86"/>
      <c r="C83" s="10">
        <f>SUM(C79:C82)</f>
        <v>0</v>
      </c>
    </row>
    <row r="84" spans="1:3" x14ac:dyDescent="0.2">
      <c r="A84" s="96" t="s">
        <v>296</v>
      </c>
      <c r="B84" s="96"/>
      <c r="C84" s="96"/>
    </row>
    <row r="85" spans="1:3" x14ac:dyDescent="0.2">
      <c r="A85" s="102" t="s">
        <v>348</v>
      </c>
      <c r="B85" s="103"/>
      <c r="C85" s="103"/>
    </row>
    <row r="86" spans="1:3" x14ac:dyDescent="0.2">
      <c r="A86" s="98"/>
      <c r="B86" s="98"/>
      <c r="C86" s="98"/>
    </row>
  </sheetData>
  <mergeCells count="17">
    <mergeCell ref="A1:C1"/>
    <mergeCell ref="B3:C3"/>
    <mergeCell ref="B4:C4"/>
    <mergeCell ref="B5:C5"/>
    <mergeCell ref="B6:C6"/>
    <mergeCell ref="A84:C84"/>
    <mergeCell ref="A85:C85"/>
    <mergeCell ref="A86:C86"/>
    <mergeCell ref="D72:E72"/>
    <mergeCell ref="B7:C7"/>
    <mergeCell ref="B8:C8"/>
    <mergeCell ref="A17:B17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showGridLines="0" view="pageBreakPreview" topLeftCell="A70" zoomScale="115" zoomScaleNormal="100" zoomScaleSheetLayoutView="115" workbookViewId="0">
      <selection activeCell="B8" sqref="B8:C8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0" customWidth="1"/>
    <col min="6" max="6" width="18.28515625" customWidth="1"/>
  </cols>
  <sheetData>
    <row r="1" spans="1:3" x14ac:dyDescent="0.2">
      <c r="A1" s="85" t="s">
        <v>227</v>
      </c>
      <c r="B1" s="85"/>
      <c r="C1" s="85"/>
    </row>
    <row r="3" spans="1:3" x14ac:dyDescent="0.2">
      <c r="A3" s="2" t="s">
        <v>48</v>
      </c>
      <c r="B3" s="80" t="s">
        <v>228</v>
      </c>
      <c r="C3" s="81"/>
    </row>
    <row r="4" spans="1:3" x14ac:dyDescent="0.2">
      <c r="A4" s="2" t="s">
        <v>49</v>
      </c>
      <c r="B4" s="87" t="s">
        <v>229</v>
      </c>
      <c r="C4" s="87"/>
    </row>
    <row r="5" spans="1:3" x14ac:dyDescent="0.2">
      <c r="A5" s="2" t="s">
        <v>50</v>
      </c>
      <c r="B5" s="88" t="s">
        <v>336</v>
      </c>
      <c r="C5" s="87"/>
    </row>
    <row r="6" spans="1:3" x14ac:dyDescent="0.2">
      <c r="A6" s="2" t="s">
        <v>51</v>
      </c>
      <c r="B6" s="87" t="s">
        <v>230</v>
      </c>
      <c r="C6" s="87"/>
    </row>
    <row r="7" spans="1:3" x14ac:dyDescent="0.2">
      <c r="A7" s="2" t="s">
        <v>52</v>
      </c>
      <c r="B7" s="106" t="s">
        <v>351</v>
      </c>
      <c r="C7" s="107"/>
    </row>
    <row r="8" spans="1:3" x14ac:dyDescent="0.2">
      <c r="A8" s="2" t="s">
        <v>53</v>
      </c>
      <c r="B8" s="84">
        <v>43119</v>
      </c>
      <c r="C8" s="81"/>
    </row>
    <row r="10" spans="1:3" x14ac:dyDescent="0.2">
      <c r="A10" s="4" t="s">
        <v>232</v>
      </c>
    </row>
    <row r="12" spans="1:3" x14ac:dyDescent="0.2">
      <c r="A12" s="3" t="s">
        <v>54</v>
      </c>
      <c r="B12" s="3" t="s">
        <v>55</v>
      </c>
      <c r="C12" s="11" t="s">
        <v>248</v>
      </c>
    </row>
    <row r="13" spans="1:3" x14ac:dyDescent="0.2">
      <c r="A13" s="2" t="s">
        <v>57</v>
      </c>
      <c r="B13" s="5" t="s">
        <v>17</v>
      </c>
      <c r="C13" s="10">
        <f>'Despesa - Access'!L2</f>
        <v>5519019.8700000001</v>
      </c>
    </row>
    <row r="14" spans="1:3" x14ac:dyDescent="0.2">
      <c r="A14" s="2" t="s">
        <v>58</v>
      </c>
      <c r="B14" s="5" t="s">
        <v>18</v>
      </c>
      <c r="C14" s="10">
        <f>'Despesa - Access'!L3</f>
        <v>871421.4</v>
      </c>
    </row>
    <row r="15" spans="1:3" x14ac:dyDescent="0.2">
      <c r="A15" s="2" t="s">
        <v>59</v>
      </c>
      <c r="B15" s="5" t="s">
        <v>246</v>
      </c>
      <c r="C15" s="10">
        <f>'Despesa - Access'!L4</f>
        <v>1006440.4</v>
      </c>
    </row>
    <row r="16" spans="1:3" ht="51" x14ac:dyDescent="0.2">
      <c r="A16" s="6" t="s">
        <v>60</v>
      </c>
      <c r="B16" s="5" t="s">
        <v>250</v>
      </c>
      <c r="C16" s="10">
        <v>37952.51</v>
      </c>
    </row>
    <row r="17" spans="1:3" x14ac:dyDescent="0.2">
      <c r="A17" s="86" t="s">
        <v>87</v>
      </c>
      <c r="B17" s="86"/>
      <c r="C17" s="10">
        <f>SUM(C13:C16)</f>
        <v>7434834.1800000006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249</v>
      </c>
    </row>
    <row r="22" spans="1:3" x14ac:dyDescent="0.2">
      <c r="A22" s="2" t="s">
        <v>57</v>
      </c>
      <c r="B22" s="2" t="s">
        <v>19</v>
      </c>
      <c r="C22" s="9">
        <f>'Despesa - Access'!L6</f>
        <v>16127.2</v>
      </c>
    </row>
    <row r="23" spans="1:3" x14ac:dyDescent="0.2">
      <c r="A23" s="2" t="s">
        <v>58</v>
      </c>
      <c r="B23" s="2" t="s">
        <v>20</v>
      </c>
      <c r="C23" s="9">
        <f>'Despesa - Access'!L7</f>
        <v>303356.74</v>
      </c>
    </row>
    <row r="24" spans="1:3" x14ac:dyDescent="0.2">
      <c r="A24" s="2" t="s">
        <v>59</v>
      </c>
      <c r="B24" s="2" t="s">
        <v>21</v>
      </c>
      <c r="C24" s="9">
        <f>'Despesa - Access'!L8</f>
        <v>51726</v>
      </c>
    </row>
    <row r="25" spans="1:3" x14ac:dyDescent="0.2">
      <c r="A25" s="2" t="s">
        <v>60</v>
      </c>
      <c r="B25" s="2" t="s">
        <v>22</v>
      </c>
      <c r="C25" s="9">
        <f>'Despesa - Access'!L9</f>
        <v>149232.41</v>
      </c>
    </row>
    <row r="26" spans="1:3" x14ac:dyDescent="0.2">
      <c r="A26" s="2" t="s">
        <v>61</v>
      </c>
      <c r="B26" s="2" t="s">
        <v>23</v>
      </c>
      <c r="C26" s="9">
        <f>'Despesa - Access'!L10</f>
        <v>26163.279999999999</v>
      </c>
    </row>
    <row r="27" spans="1:3" x14ac:dyDescent="0.2">
      <c r="A27" s="2" t="s">
        <v>62</v>
      </c>
      <c r="B27" s="2" t="s">
        <v>84</v>
      </c>
      <c r="C27" s="9">
        <f>'Despesa - Access'!L11</f>
        <v>65726.97</v>
      </c>
    </row>
    <row r="28" spans="1:3" x14ac:dyDescent="0.2">
      <c r="A28" s="2" t="s">
        <v>63</v>
      </c>
      <c r="B28" s="2" t="s">
        <v>24</v>
      </c>
      <c r="C28" s="9">
        <f>'Despesa - Access'!L12</f>
        <v>143518.71</v>
      </c>
    </row>
    <row r="29" spans="1:3" x14ac:dyDescent="0.2">
      <c r="A29" s="2" t="s">
        <v>64</v>
      </c>
      <c r="B29" s="2" t="s">
        <v>25</v>
      </c>
      <c r="C29" s="9">
        <f>'Despesa - Access'!L13</f>
        <v>65440.94</v>
      </c>
    </row>
    <row r="30" spans="1:3" x14ac:dyDescent="0.2">
      <c r="A30" s="2" t="s">
        <v>65</v>
      </c>
      <c r="B30" s="2" t="s">
        <v>26</v>
      </c>
      <c r="C30" s="9">
        <f>'Despesa - Access'!L14</f>
        <v>16315.82</v>
      </c>
    </row>
    <row r="31" spans="1:3" x14ac:dyDescent="0.2">
      <c r="A31" s="2" t="s">
        <v>66</v>
      </c>
      <c r="B31" s="2" t="s">
        <v>27</v>
      </c>
      <c r="C31" s="9">
        <f>'Despesa - Access'!L15</f>
        <v>69202.960000000006</v>
      </c>
    </row>
    <row r="32" spans="1:3" x14ac:dyDescent="0.2">
      <c r="A32" s="2" t="s">
        <v>67</v>
      </c>
      <c r="B32" s="2" t="s">
        <v>28</v>
      </c>
      <c r="C32" s="9">
        <f>'Despesa - Access'!L16</f>
        <v>10672.68</v>
      </c>
    </row>
    <row r="33" spans="1:3" x14ac:dyDescent="0.2">
      <c r="A33" s="2" t="s">
        <v>68</v>
      </c>
      <c r="B33" s="2" t="s">
        <v>29</v>
      </c>
      <c r="C33" s="9">
        <f>'Despesa - Access'!L17</f>
        <v>21127.53</v>
      </c>
    </row>
    <row r="34" spans="1:3" ht="63.75" x14ac:dyDescent="0.2">
      <c r="A34" s="6" t="s">
        <v>69</v>
      </c>
      <c r="B34" s="7" t="s">
        <v>253</v>
      </c>
      <c r="C34" s="9">
        <f>'Despesa - Access'!L18</f>
        <v>13150.53</v>
      </c>
    </row>
    <row r="35" spans="1:3" x14ac:dyDescent="0.2">
      <c r="A35" s="2" t="s">
        <v>70</v>
      </c>
      <c r="B35" s="2" t="s">
        <v>30</v>
      </c>
      <c r="C35" s="9">
        <f>'Despesa - Access'!L19</f>
        <v>228143.92</v>
      </c>
    </row>
    <row r="36" spans="1:3" x14ac:dyDescent="0.2">
      <c r="A36" s="2" t="s">
        <v>71</v>
      </c>
      <c r="B36" s="2" t="s">
        <v>241</v>
      </c>
      <c r="C36" s="9">
        <f>'Despesa - Access'!L20</f>
        <v>388955.82</v>
      </c>
    </row>
    <row r="37" spans="1:3" x14ac:dyDescent="0.2">
      <c r="A37" s="2" t="s">
        <v>72</v>
      </c>
      <c r="B37" s="2" t="s">
        <v>31</v>
      </c>
      <c r="C37" s="9">
        <f>'Despesa - Access'!L21</f>
        <v>1751.12</v>
      </c>
    </row>
    <row r="38" spans="1:3" ht="25.5" x14ac:dyDescent="0.2">
      <c r="A38" s="6" t="s">
        <v>73</v>
      </c>
      <c r="B38" s="25" t="s">
        <v>85</v>
      </c>
      <c r="C38" s="9">
        <f>'Despesa - Access'!L22</f>
        <v>30993.91</v>
      </c>
    </row>
    <row r="39" spans="1:3" x14ac:dyDescent="0.2">
      <c r="A39" s="2" t="s">
        <v>74</v>
      </c>
      <c r="B39" s="2" t="s">
        <v>32</v>
      </c>
      <c r="C39" s="9">
        <f>'Despesa - Access'!L23</f>
        <v>0</v>
      </c>
    </row>
    <row r="40" spans="1:3" x14ac:dyDescent="0.2">
      <c r="A40" s="2" t="s">
        <v>75</v>
      </c>
      <c r="B40" s="2" t="s">
        <v>33</v>
      </c>
      <c r="C40" s="9">
        <f>'Despesa - Access'!L24</f>
        <v>0</v>
      </c>
    </row>
    <row r="41" spans="1:3" x14ac:dyDescent="0.2">
      <c r="A41" s="2" t="s">
        <v>76</v>
      </c>
      <c r="B41" s="2" t="s">
        <v>34</v>
      </c>
      <c r="C41" s="9">
        <f>'Despesa - Access'!L25</f>
        <v>16000</v>
      </c>
    </row>
    <row r="42" spans="1:3" x14ac:dyDescent="0.2">
      <c r="A42" s="2" t="s">
        <v>77</v>
      </c>
      <c r="B42" s="2" t="s">
        <v>35</v>
      </c>
      <c r="C42" s="9">
        <f>'Despesa - Access'!L26</f>
        <v>0</v>
      </c>
    </row>
    <row r="43" spans="1:3" x14ac:dyDescent="0.2">
      <c r="A43" s="2" t="s">
        <v>78</v>
      </c>
      <c r="B43" s="2" t="s">
        <v>36</v>
      </c>
      <c r="C43" s="9">
        <f>'Despesa - Access'!L27</f>
        <v>0</v>
      </c>
    </row>
    <row r="44" spans="1:3" x14ac:dyDescent="0.2">
      <c r="A44" s="2" t="s">
        <v>79</v>
      </c>
      <c r="B44" s="2" t="s">
        <v>37</v>
      </c>
      <c r="C44" s="9">
        <f>'Despesa - Access'!L28</f>
        <v>3056.94</v>
      </c>
    </row>
    <row r="45" spans="1:3" x14ac:dyDescent="0.2">
      <c r="A45" s="2" t="s">
        <v>80</v>
      </c>
      <c r="B45" s="2" t="s">
        <v>86</v>
      </c>
      <c r="C45" s="9">
        <f>'Despesa - Access'!L29</f>
        <v>28287.81</v>
      </c>
    </row>
    <row r="46" spans="1:3" x14ac:dyDescent="0.2">
      <c r="A46" s="2" t="s">
        <v>81</v>
      </c>
      <c r="B46" s="2" t="s">
        <v>38</v>
      </c>
      <c r="C46" s="9">
        <f>'Despesa - Access'!L30</f>
        <v>0</v>
      </c>
    </row>
    <row r="47" spans="1:3" x14ac:dyDescent="0.2">
      <c r="A47" s="2" t="s">
        <v>82</v>
      </c>
      <c r="B47" s="2" t="s">
        <v>39</v>
      </c>
      <c r="C47" s="9">
        <f>'Despesa - Access'!L31</f>
        <v>401635.21</v>
      </c>
    </row>
    <row r="48" spans="1:3" x14ac:dyDescent="0.2">
      <c r="A48" s="86" t="s">
        <v>87</v>
      </c>
      <c r="B48" s="86"/>
      <c r="C48" s="10">
        <f>SUM(C22:C47)</f>
        <v>2050586.5</v>
      </c>
    </row>
    <row r="50" spans="1:5" x14ac:dyDescent="0.2">
      <c r="A50" s="4" t="s">
        <v>233</v>
      </c>
    </row>
    <row r="52" spans="1:5" x14ac:dyDescent="0.2">
      <c r="A52" s="3" t="s">
        <v>54</v>
      </c>
      <c r="B52" s="3" t="s">
        <v>55</v>
      </c>
      <c r="C52" s="11" t="s">
        <v>248</v>
      </c>
    </row>
    <row r="53" spans="1:5" x14ac:dyDescent="0.2">
      <c r="A53" s="2" t="s">
        <v>57</v>
      </c>
      <c r="B53" s="2" t="s">
        <v>41</v>
      </c>
      <c r="C53" s="9">
        <f>'Despesa - Access'!L32</f>
        <v>0</v>
      </c>
    </row>
    <row r="54" spans="1:5" x14ac:dyDescent="0.2">
      <c r="A54" s="2" t="s">
        <v>58</v>
      </c>
      <c r="B54" s="2" t="s">
        <v>42</v>
      </c>
      <c r="C54" s="9">
        <f>'Despesa - Access'!L33</f>
        <v>0</v>
      </c>
    </row>
    <row r="55" spans="1:5" x14ac:dyDescent="0.2">
      <c r="A55" s="2" t="s">
        <v>59</v>
      </c>
      <c r="B55" s="2" t="s">
        <v>83</v>
      </c>
      <c r="C55" s="9">
        <f>'Despesa - Access'!L34</f>
        <v>0</v>
      </c>
      <c r="D55" s="70">
        <v>7432204.7800000003</v>
      </c>
    </row>
    <row r="56" spans="1:5" x14ac:dyDescent="0.2">
      <c r="A56" s="2" t="s">
        <v>60</v>
      </c>
      <c r="B56" s="2" t="s">
        <v>43</v>
      </c>
      <c r="C56" s="9">
        <f>'Despesa - Access'!L35</f>
        <v>0</v>
      </c>
      <c r="D56" s="70">
        <v>2232227.0499999998</v>
      </c>
    </row>
    <row r="57" spans="1:5" x14ac:dyDescent="0.2">
      <c r="A57" s="2" t="s">
        <v>61</v>
      </c>
      <c r="B57" s="2" t="s">
        <v>44</v>
      </c>
      <c r="C57" s="9">
        <f>'Despesa - Access'!L36</f>
        <v>0</v>
      </c>
      <c r="D57" s="70">
        <v>8000</v>
      </c>
    </row>
    <row r="58" spans="1:5" x14ac:dyDescent="0.2">
      <c r="A58" s="86" t="s">
        <v>87</v>
      </c>
      <c r="B58" s="86"/>
      <c r="C58" s="10">
        <f>SUM(C53:C57)</f>
        <v>0</v>
      </c>
      <c r="D58" s="70">
        <v>0</v>
      </c>
    </row>
    <row r="59" spans="1:5" x14ac:dyDescent="0.2">
      <c r="D59" s="70">
        <v>9672431.8300000001</v>
      </c>
      <c r="E59" s="70">
        <f>+D59-C74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248</v>
      </c>
    </row>
    <row r="63" spans="1:5" x14ac:dyDescent="0.2">
      <c r="A63" s="2" t="s">
        <v>57</v>
      </c>
      <c r="B63" s="2" t="s">
        <v>46</v>
      </c>
      <c r="C63" s="9">
        <f>'Despesa - Access'!L32</f>
        <v>0</v>
      </c>
    </row>
    <row r="64" spans="1:5" x14ac:dyDescent="0.2">
      <c r="A64" s="2" t="s">
        <v>58</v>
      </c>
      <c r="B64" s="2" t="s">
        <v>47</v>
      </c>
      <c r="C64" s="9">
        <f>'Despesa - Access'!L33</f>
        <v>0</v>
      </c>
    </row>
    <row r="65" spans="1:3" x14ac:dyDescent="0.2">
      <c r="A65" s="86" t="s">
        <v>87</v>
      </c>
      <c r="B65" s="86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249</v>
      </c>
    </row>
    <row r="70" spans="1:3" x14ac:dyDescent="0.2">
      <c r="A70" s="2" t="s">
        <v>57</v>
      </c>
      <c r="B70" s="2" t="s">
        <v>91</v>
      </c>
      <c r="C70" s="9">
        <f>'Financeiro - Access'!M2</f>
        <v>7432204.7800000003</v>
      </c>
    </row>
    <row r="71" spans="1:3" x14ac:dyDescent="0.2">
      <c r="A71" s="2" t="s">
        <v>58</v>
      </c>
      <c r="B71" s="2" t="s">
        <v>92</v>
      </c>
      <c r="C71" s="9">
        <f>'Financeiro - Access'!M3</f>
        <v>2232227.0499999998</v>
      </c>
    </row>
    <row r="72" spans="1:3" x14ac:dyDescent="0.2">
      <c r="A72" s="2" t="s">
        <v>59</v>
      </c>
      <c r="B72" s="2" t="s">
        <v>161</v>
      </c>
      <c r="C72" s="9">
        <f>'Financeiro - Access'!M4</f>
        <v>8000</v>
      </c>
    </row>
    <row r="73" spans="1:3" x14ac:dyDescent="0.2">
      <c r="A73" s="2" t="s">
        <v>60</v>
      </c>
      <c r="B73" s="2" t="s">
        <v>242</v>
      </c>
      <c r="C73" s="9">
        <f>'Financeiro - Access'!M5</f>
        <v>0</v>
      </c>
    </row>
    <row r="74" spans="1:3" x14ac:dyDescent="0.2">
      <c r="A74" s="86" t="s">
        <v>87</v>
      </c>
      <c r="B74" s="86"/>
      <c r="C74" s="10">
        <f>SUM(C70:C73)</f>
        <v>9672431.8300000001</v>
      </c>
    </row>
    <row r="76" spans="1:3" x14ac:dyDescent="0.2">
      <c r="A76" s="4" t="s">
        <v>226</v>
      </c>
    </row>
    <row r="78" spans="1:3" x14ac:dyDescent="0.2">
      <c r="A78" s="3" t="s">
        <v>54</v>
      </c>
      <c r="B78" s="3" t="s">
        <v>55</v>
      </c>
      <c r="C78" s="11" t="s">
        <v>248</v>
      </c>
    </row>
    <row r="79" spans="1:3" x14ac:dyDescent="0.2">
      <c r="A79" s="2" t="s">
        <v>57</v>
      </c>
      <c r="B79" s="2" t="s">
        <v>243</v>
      </c>
      <c r="C79" s="9"/>
    </row>
    <row r="80" spans="1:3" x14ac:dyDescent="0.2">
      <c r="A80" s="2" t="s">
        <v>58</v>
      </c>
      <c r="B80" s="2" t="s">
        <v>244</v>
      </c>
      <c r="C80" s="9"/>
    </row>
    <row r="81" spans="1:3" x14ac:dyDescent="0.2">
      <c r="A81" s="2" t="s">
        <v>59</v>
      </c>
      <c r="B81" s="2" t="s">
        <v>245</v>
      </c>
      <c r="C81" s="9"/>
    </row>
    <row r="82" spans="1:3" x14ac:dyDescent="0.2">
      <c r="A82" s="2" t="s">
        <v>60</v>
      </c>
      <c r="B82" s="2" t="s">
        <v>93</v>
      </c>
      <c r="C82" s="9"/>
    </row>
    <row r="83" spans="1:3" x14ac:dyDescent="0.2">
      <c r="A83" s="86" t="s">
        <v>87</v>
      </c>
      <c r="B83" s="86"/>
      <c r="C83" s="10">
        <f>SUM(C79:C82)</f>
        <v>0</v>
      </c>
    </row>
    <row r="84" spans="1:3" x14ac:dyDescent="0.2">
      <c r="A84" s="96" t="s">
        <v>296</v>
      </c>
      <c r="B84" s="96"/>
      <c r="C84" s="96"/>
    </row>
    <row r="85" spans="1:3" x14ac:dyDescent="0.2">
      <c r="A85" s="98"/>
      <c r="B85" s="98"/>
      <c r="C85" s="98"/>
    </row>
  </sheetData>
  <mergeCells count="15"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showGridLines="0" view="pageBreakPreview" topLeftCell="A67" zoomScale="115" zoomScaleNormal="100" zoomScaleSheetLayoutView="115" workbookViewId="0">
      <selection activeCell="B8" sqref="B8:C8"/>
    </sheetView>
  </sheetViews>
  <sheetFormatPr defaultRowHeight="12.75" x14ac:dyDescent="0.2"/>
  <cols>
    <col min="1" max="1" width="25.7109375" customWidth="1"/>
    <col min="2" max="2" width="70.7109375" customWidth="1"/>
    <col min="3" max="3" width="15.42578125" style="8" bestFit="1" customWidth="1"/>
    <col min="4" max="4" width="14" style="69" bestFit="1" customWidth="1"/>
    <col min="5" max="5" width="16.28515625" style="69" bestFit="1" customWidth="1"/>
  </cols>
  <sheetData>
    <row r="1" spans="1:3" x14ac:dyDescent="0.2">
      <c r="A1" s="85" t="s">
        <v>227</v>
      </c>
      <c r="B1" s="85"/>
      <c r="C1" s="85"/>
    </row>
    <row r="3" spans="1:3" x14ac:dyDescent="0.2">
      <c r="A3" s="2" t="s">
        <v>48</v>
      </c>
      <c r="B3" s="80" t="s">
        <v>228</v>
      </c>
      <c r="C3" s="81"/>
    </row>
    <row r="4" spans="1:3" x14ac:dyDescent="0.2">
      <c r="A4" s="2" t="s">
        <v>49</v>
      </c>
      <c r="B4" s="87" t="s">
        <v>229</v>
      </c>
      <c r="C4" s="87"/>
    </row>
    <row r="5" spans="1:3" x14ac:dyDescent="0.2">
      <c r="A5" s="2" t="s">
        <v>50</v>
      </c>
      <c r="B5" s="88" t="s">
        <v>336</v>
      </c>
      <c r="C5" s="87"/>
    </row>
    <row r="6" spans="1:3" x14ac:dyDescent="0.2">
      <c r="A6" s="2" t="s">
        <v>51</v>
      </c>
      <c r="B6" s="87" t="s">
        <v>230</v>
      </c>
      <c r="C6" s="87"/>
    </row>
    <row r="7" spans="1:3" x14ac:dyDescent="0.2">
      <c r="A7" s="2" t="s">
        <v>52</v>
      </c>
      <c r="B7" s="108" t="s">
        <v>351</v>
      </c>
      <c r="C7" s="107"/>
    </row>
    <row r="8" spans="1:3" x14ac:dyDescent="0.2">
      <c r="A8" s="2" t="s">
        <v>53</v>
      </c>
      <c r="B8" s="84">
        <v>43119</v>
      </c>
      <c r="C8" s="81"/>
    </row>
    <row r="10" spans="1:3" x14ac:dyDescent="0.2">
      <c r="A10" s="4" t="s">
        <v>232</v>
      </c>
    </row>
    <row r="12" spans="1:3" x14ac:dyDescent="0.2">
      <c r="A12" s="3" t="s">
        <v>54</v>
      </c>
      <c r="B12" s="3" t="s">
        <v>55</v>
      </c>
      <c r="C12" s="11" t="s">
        <v>249</v>
      </c>
    </row>
    <row r="13" spans="1:3" x14ac:dyDescent="0.2">
      <c r="A13" s="2" t="s">
        <v>57</v>
      </c>
      <c r="B13" s="5" t="s">
        <v>17</v>
      </c>
      <c r="C13" s="10">
        <f>'Despesa - Access'!M2</f>
        <v>5553067.21</v>
      </c>
    </row>
    <row r="14" spans="1:3" x14ac:dyDescent="0.2">
      <c r="A14" s="2" t="s">
        <v>58</v>
      </c>
      <c r="B14" s="5" t="s">
        <v>18</v>
      </c>
      <c r="C14" s="10">
        <f>'Despesa - Access'!M3</f>
        <v>940185.2</v>
      </c>
    </row>
    <row r="15" spans="1:3" x14ac:dyDescent="0.2">
      <c r="A15" s="2" t="s">
        <v>59</v>
      </c>
      <c r="B15" s="5" t="s">
        <v>246</v>
      </c>
      <c r="C15" s="10">
        <f>'Despesa - Access'!M4</f>
        <v>1014688.93</v>
      </c>
    </row>
    <row r="16" spans="1:3" ht="51" x14ac:dyDescent="0.2">
      <c r="A16" s="6" t="s">
        <v>60</v>
      </c>
      <c r="B16" s="5" t="s">
        <v>250</v>
      </c>
      <c r="C16" s="10"/>
    </row>
    <row r="17" spans="1:3" x14ac:dyDescent="0.2">
      <c r="A17" s="86" t="s">
        <v>87</v>
      </c>
      <c r="B17" s="86"/>
      <c r="C17" s="10">
        <f>SUM(C13:C16)</f>
        <v>7507941.3399999999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249</v>
      </c>
    </row>
    <row r="22" spans="1:3" x14ac:dyDescent="0.2">
      <c r="A22" s="2" t="s">
        <v>57</v>
      </c>
      <c r="B22" s="2" t="s">
        <v>19</v>
      </c>
      <c r="C22" s="9">
        <f>'Despesa - Access'!M6</f>
        <v>14310.8</v>
      </c>
    </row>
    <row r="23" spans="1:3" x14ac:dyDescent="0.2">
      <c r="A23" s="2" t="s">
        <v>58</v>
      </c>
      <c r="B23" s="2" t="s">
        <v>20</v>
      </c>
      <c r="C23" s="9">
        <f>'Despesa - Access'!M7</f>
        <v>312592.51</v>
      </c>
    </row>
    <row r="24" spans="1:3" x14ac:dyDescent="0.2">
      <c r="A24" s="2" t="s">
        <v>59</v>
      </c>
      <c r="B24" s="2" t="s">
        <v>21</v>
      </c>
      <c r="C24" s="9">
        <f>'Despesa - Access'!M8</f>
        <v>54522</v>
      </c>
    </row>
    <row r="25" spans="1:3" x14ac:dyDescent="0.2">
      <c r="A25" s="2" t="s">
        <v>60</v>
      </c>
      <c r="B25" s="2" t="s">
        <v>22</v>
      </c>
      <c r="C25" s="9">
        <f>'Despesa - Access'!M9</f>
        <v>147873.60000000001</v>
      </c>
    </row>
    <row r="26" spans="1:3" x14ac:dyDescent="0.2">
      <c r="A26" s="2" t="s">
        <v>61</v>
      </c>
      <c r="B26" s="2" t="s">
        <v>23</v>
      </c>
      <c r="C26" s="9">
        <f>'Despesa - Access'!M10</f>
        <v>76159.62</v>
      </c>
    </row>
    <row r="27" spans="1:3" x14ac:dyDescent="0.2">
      <c r="A27" s="2" t="s">
        <v>62</v>
      </c>
      <c r="B27" s="2" t="s">
        <v>84</v>
      </c>
      <c r="C27" s="9">
        <f>'Despesa - Access'!M11</f>
        <v>61238.6</v>
      </c>
    </row>
    <row r="28" spans="1:3" x14ac:dyDescent="0.2">
      <c r="A28" s="2" t="s">
        <v>63</v>
      </c>
      <c r="B28" s="2" t="s">
        <v>24</v>
      </c>
      <c r="C28" s="9">
        <f>'Despesa - Access'!M12</f>
        <v>132426.44</v>
      </c>
    </row>
    <row r="29" spans="1:3" x14ac:dyDescent="0.2">
      <c r="A29" s="2" t="s">
        <v>64</v>
      </c>
      <c r="B29" s="2" t="s">
        <v>25</v>
      </c>
      <c r="C29" s="9">
        <f>'Despesa - Access'!M13</f>
        <v>59268.23</v>
      </c>
    </row>
    <row r="30" spans="1:3" x14ac:dyDescent="0.2">
      <c r="A30" s="2" t="s">
        <v>65</v>
      </c>
      <c r="B30" s="2" t="s">
        <v>26</v>
      </c>
      <c r="C30" s="9">
        <f>'Despesa - Access'!M14</f>
        <v>16140.83</v>
      </c>
    </row>
    <row r="31" spans="1:3" x14ac:dyDescent="0.2">
      <c r="A31" s="2" t="s">
        <v>66</v>
      </c>
      <c r="B31" s="2" t="s">
        <v>27</v>
      </c>
      <c r="C31" s="9">
        <f>'Despesa - Access'!M15</f>
        <v>84543.89</v>
      </c>
    </row>
    <row r="32" spans="1:3" x14ac:dyDescent="0.2">
      <c r="A32" s="2" t="s">
        <v>67</v>
      </c>
      <c r="B32" s="2" t="s">
        <v>28</v>
      </c>
      <c r="C32" s="9">
        <f>'Despesa - Access'!M16</f>
        <v>9265.4</v>
      </c>
    </row>
    <row r="33" spans="1:3" x14ac:dyDescent="0.2">
      <c r="A33" s="2" t="s">
        <v>68</v>
      </c>
      <c r="B33" s="2" t="s">
        <v>29</v>
      </c>
      <c r="C33" s="9">
        <f>'Despesa - Access'!M17</f>
        <v>164927.76999999999</v>
      </c>
    </row>
    <row r="34" spans="1:3" ht="63.75" x14ac:dyDescent="0.2">
      <c r="A34" s="6" t="s">
        <v>69</v>
      </c>
      <c r="B34" s="7" t="s">
        <v>253</v>
      </c>
      <c r="C34" s="9">
        <f>'Despesa - Access'!M18</f>
        <v>12196.15</v>
      </c>
    </row>
    <row r="35" spans="1:3" x14ac:dyDescent="0.2">
      <c r="A35" s="2" t="s">
        <v>70</v>
      </c>
      <c r="B35" s="2" t="s">
        <v>30</v>
      </c>
      <c r="C35" s="9">
        <f>'Despesa - Access'!M19</f>
        <v>211742.91</v>
      </c>
    </row>
    <row r="36" spans="1:3" x14ac:dyDescent="0.2">
      <c r="A36" s="2" t="s">
        <v>71</v>
      </c>
      <c r="B36" s="2" t="s">
        <v>241</v>
      </c>
      <c r="C36" s="9">
        <f>'Despesa - Access'!M20</f>
        <v>262647.24</v>
      </c>
    </row>
    <row r="37" spans="1:3" x14ac:dyDescent="0.2">
      <c r="A37" s="2" t="s">
        <v>72</v>
      </c>
      <c r="B37" s="2" t="s">
        <v>31</v>
      </c>
      <c r="C37" s="9">
        <f>'Despesa - Access'!M21</f>
        <v>2579.6</v>
      </c>
    </row>
    <row r="38" spans="1:3" ht="25.5" x14ac:dyDescent="0.2">
      <c r="A38" s="6" t="s">
        <v>73</v>
      </c>
      <c r="B38" s="25" t="s">
        <v>85</v>
      </c>
      <c r="C38" s="9">
        <f>'Despesa - Access'!M22</f>
        <v>48492.22</v>
      </c>
    </row>
    <row r="39" spans="1:3" x14ac:dyDescent="0.2">
      <c r="A39" s="2" t="s">
        <v>74</v>
      </c>
      <c r="B39" s="2" t="s">
        <v>32</v>
      </c>
      <c r="C39" s="9">
        <f>'Despesa - Access'!M23</f>
        <v>0</v>
      </c>
    </row>
    <row r="40" spans="1:3" x14ac:dyDescent="0.2">
      <c r="A40" s="2" t="s">
        <v>75</v>
      </c>
      <c r="B40" s="2" t="s">
        <v>33</v>
      </c>
      <c r="C40" s="9">
        <f>'Despesa - Access'!M24</f>
        <v>0</v>
      </c>
    </row>
    <row r="41" spans="1:3" x14ac:dyDescent="0.2">
      <c r="A41" s="2" t="s">
        <v>76</v>
      </c>
      <c r="B41" s="2" t="s">
        <v>34</v>
      </c>
      <c r="C41" s="9">
        <f>'Despesa - Access'!M25</f>
        <v>2880</v>
      </c>
    </row>
    <row r="42" spans="1:3" x14ac:dyDescent="0.2">
      <c r="A42" s="2" t="s">
        <v>77</v>
      </c>
      <c r="B42" s="2" t="s">
        <v>35</v>
      </c>
      <c r="C42" s="9">
        <f>'Despesa - Access'!M26</f>
        <v>0</v>
      </c>
    </row>
    <row r="43" spans="1:3" x14ac:dyDescent="0.2">
      <c r="A43" s="2" t="s">
        <v>78</v>
      </c>
      <c r="B43" s="2" t="s">
        <v>36</v>
      </c>
      <c r="C43" s="9">
        <f>'Despesa - Access'!M27</f>
        <v>0</v>
      </c>
    </row>
    <row r="44" spans="1:3" x14ac:dyDescent="0.2">
      <c r="A44" s="2" t="s">
        <v>79</v>
      </c>
      <c r="B44" s="2" t="s">
        <v>37</v>
      </c>
      <c r="C44" s="9">
        <f>'Despesa - Access'!M28</f>
        <v>14636.44</v>
      </c>
    </row>
    <row r="45" spans="1:3" x14ac:dyDescent="0.2">
      <c r="A45" s="2" t="s">
        <v>80</v>
      </c>
      <c r="B45" s="2" t="s">
        <v>86</v>
      </c>
      <c r="C45" s="9">
        <f>'Despesa - Access'!M29</f>
        <v>10295.9</v>
      </c>
    </row>
    <row r="46" spans="1:3" x14ac:dyDescent="0.2">
      <c r="A46" s="2" t="s">
        <v>81</v>
      </c>
      <c r="B46" s="2" t="s">
        <v>38</v>
      </c>
      <c r="C46" s="9">
        <f>'Despesa - Access'!M30</f>
        <v>0</v>
      </c>
    </row>
    <row r="47" spans="1:3" x14ac:dyDescent="0.2">
      <c r="A47" s="2" t="s">
        <v>82</v>
      </c>
      <c r="B47" s="2" t="s">
        <v>39</v>
      </c>
      <c r="C47" s="9">
        <f>'Despesa - Access'!M31</f>
        <v>157953.85</v>
      </c>
    </row>
    <row r="48" spans="1:3" x14ac:dyDescent="0.2">
      <c r="A48" s="86" t="s">
        <v>87</v>
      </c>
      <c r="B48" s="86"/>
      <c r="C48" s="10">
        <f>SUM(C22:C47)</f>
        <v>1856693.9999999998</v>
      </c>
    </row>
    <row r="50" spans="1:3" x14ac:dyDescent="0.2">
      <c r="A50" s="4" t="s">
        <v>233</v>
      </c>
    </row>
    <row r="52" spans="1:3" x14ac:dyDescent="0.2">
      <c r="A52" s="3" t="s">
        <v>54</v>
      </c>
      <c r="B52" s="3" t="s">
        <v>55</v>
      </c>
      <c r="C52" s="11" t="s">
        <v>249</v>
      </c>
    </row>
    <row r="53" spans="1:3" x14ac:dyDescent="0.2">
      <c r="A53" s="2" t="s">
        <v>57</v>
      </c>
      <c r="B53" s="2" t="s">
        <v>41</v>
      </c>
      <c r="C53" s="9">
        <f>'Despesa - Access'!M33</f>
        <v>0</v>
      </c>
    </row>
    <row r="54" spans="1:3" x14ac:dyDescent="0.2">
      <c r="A54" s="2" t="s">
        <v>58</v>
      </c>
      <c r="B54" s="2" t="s">
        <v>42</v>
      </c>
      <c r="C54" s="9">
        <f>'Despesa - Access'!M34</f>
        <v>0</v>
      </c>
    </row>
    <row r="55" spans="1:3" x14ac:dyDescent="0.2">
      <c r="A55" s="2" t="s">
        <v>59</v>
      </c>
      <c r="B55" s="2" t="s">
        <v>83</v>
      </c>
      <c r="C55" s="9">
        <f>'Despesa - Access'!M35</f>
        <v>0</v>
      </c>
    </row>
    <row r="56" spans="1:3" x14ac:dyDescent="0.2">
      <c r="A56" s="2" t="s">
        <v>60</v>
      </c>
      <c r="B56" s="2" t="s">
        <v>43</v>
      </c>
      <c r="C56" s="9">
        <f>'Despesa - Access'!M36</f>
        <v>37800</v>
      </c>
    </row>
    <row r="57" spans="1:3" x14ac:dyDescent="0.2">
      <c r="A57" s="2" t="s">
        <v>61</v>
      </c>
      <c r="B57" s="2" t="s">
        <v>44</v>
      </c>
      <c r="C57" s="9">
        <f>'Despesa - Access'!M37</f>
        <v>0</v>
      </c>
    </row>
    <row r="58" spans="1:3" x14ac:dyDescent="0.2">
      <c r="A58" s="86" t="s">
        <v>87</v>
      </c>
      <c r="B58" s="86"/>
      <c r="C58" s="10">
        <f>SUM(C53:C57)</f>
        <v>37800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56</v>
      </c>
    </row>
    <row r="63" spans="1:3" x14ac:dyDescent="0.2">
      <c r="A63" s="2" t="s">
        <v>57</v>
      </c>
      <c r="B63" s="2" t="s">
        <v>46</v>
      </c>
      <c r="C63" s="9">
        <f>'Despesa - Access'!M37</f>
        <v>0</v>
      </c>
    </row>
    <row r="64" spans="1:3" x14ac:dyDescent="0.2">
      <c r="A64" s="2" t="s">
        <v>58</v>
      </c>
      <c r="B64" s="2" t="s">
        <v>47</v>
      </c>
      <c r="C64" s="9">
        <f>'Despesa - Access'!M38</f>
        <v>0</v>
      </c>
    </row>
    <row r="65" spans="1:3" x14ac:dyDescent="0.2">
      <c r="A65" s="86" t="s">
        <v>87</v>
      </c>
      <c r="B65" s="86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249</v>
      </c>
    </row>
    <row r="70" spans="1:3" x14ac:dyDescent="0.2">
      <c r="A70" s="2" t="s">
        <v>57</v>
      </c>
      <c r="B70" s="2" t="s">
        <v>91</v>
      </c>
      <c r="C70" s="9">
        <f>'Financeiro - Access'!N2</f>
        <v>7489584.4400000004</v>
      </c>
    </row>
    <row r="71" spans="1:3" x14ac:dyDescent="0.2">
      <c r="A71" s="2" t="s">
        <v>58</v>
      </c>
      <c r="B71" s="2" t="s">
        <v>92</v>
      </c>
      <c r="C71" s="9">
        <f>'Financeiro - Access'!N3</f>
        <v>1949984.43</v>
      </c>
    </row>
    <row r="72" spans="1:3" x14ac:dyDescent="0.2">
      <c r="A72" s="2" t="s">
        <v>59</v>
      </c>
      <c r="B72" s="2" t="s">
        <v>161</v>
      </c>
      <c r="C72" s="9">
        <f>'Financeiro - Access'!N4</f>
        <v>128200</v>
      </c>
    </row>
    <row r="73" spans="1:3" x14ac:dyDescent="0.2">
      <c r="A73" s="2" t="s">
        <v>60</v>
      </c>
      <c r="B73" s="2" t="s">
        <v>242</v>
      </c>
      <c r="C73" s="9">
        <f>'Financeiro - Access'!N5</f>
        <v>0</v>
      </c>
    </row>
    <row r="74" spans="1:3" x14ac:dyDescent="0.2">
      <c r="A74" s="86" t="s">
        <v>87</v>
      </c>
      <c r="B74" s="86"/>
      <c r="C74" s="10">
        <f>SUM(C70:C73)</f>
        <v>9567768.870000001</v>
      </c>
    </row>
    <row r="76" spans="1:3" x14ac:dyDescent="0.2">
      <c r="A76" s="4" t="s">
        <v>226</v>
      </c>
    </row>
    <row r="78" spans="1:3" x14ac:dyDescent="0.2">
      <c r="A78" s="3" t="s">
        <v>54</v>
      </c>
      <c r="B78" s="3" t="s">
        <v>55</v>
      </c>
      <c r="C78" s="11" t="s">
        <v>248</v>
      </c>
    </row>
    <row r="79" spans="1:3" x14ac:dyDescent="0.2">
      <c r="A79" s="2" t="s">
        <v>57</v>
      </c>
      <c r="B79" s="2" t="s">
        <v>243</v>
      </c>
      <c r="C79" s="9"/>
    </row>
    <row r="80" spans="1:3" x14ac:dyDescent="0.2">
      <c r="A80" s="2" t="s">
        <v>58</v>
      </c>
      <c r="B80" s="2" t="s">
        <v>244</v>
      </c>
      <c r="C80" s="9"/>
    </row>
    <row r="81" spans="1:3" x14ac:dyDescent="0.2">
      <c r="A81" s="2" t="s">
        <v>59</v>
      </c>
      <c r="B81" s="2" t="s">
        <v>245</v>
      </c>
      <c r="C81" s="9"/>
    </row>
    <row r="82" spans="1:3" x14ac:dyDescent="0.2">
      <c r="A82" s="2" t="s">
        <v>60</v>
      </c>
      <c r="B82" s="2" t="s">
        <v>93</v>
      </c>
      <c r="C82" s="9"/>
    </row>
    <row r="83" spans="1:3" x14ac:dyDescent="0.2">
      <c r="A83" s="86" t="s">
        <v>87</v>
      </c>
      <c r="B83" s="86"/>
      <c r="C83" s="10">
        <f>SUM(C79:C82)</f>
        <v>0</v>
      </c>
    </row>
    <row r="84" spans="1:3" x14ac:dyDescent="0.2">
      <c r="A84" s="75"/>
      <c r="B84" s="75"/>
      <c r="C84" s="76"/>
    </row>
    <row r="85" spans="1:3" x14ac:dyDescent="0.2">
      <c r="A85" s="96" t="s">
        <v>296</v>
      </c>
      <c r="B85" s="96"/>
      <c r="C85" s="96"/>
    </row>
    <row r="86" spans="1:3" x14ac:dyDescent="0.2">
      <c r="A86" s="98" t="s">
        <v>348</v>
      </c>
      <c r="B86" s="98"/>
      <c r="C86" s="98"/>
    </row>
  </sheetData>
  <mergeCells count="15">
    <mergeCell ref="A85:C85"/>
    <mergeCell ref="A86:C8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view="pageBreakPreview" topLeftCell="A64" zoomScale="130" zoomScaleNormal="100" zoomScaleSheetLayoutView="130" workbookViewId="0">
      <selection activeCell="B8" sqref="B8:C8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  <col min="6" max="6" width="11.7109375" customWidth="1"/>
  </cols>
  <sheetData>
    <row r="1" spans="1:3" x14ac:dyDescent="0.2">
      <c r="A1" s="85" t="s">
        <v>227</v>
      </c>
      <c r="B1" s="85"/>
      <c r="C1" s="85"/>
    </row>
    <row r="3" spans="1:3" x14ac:dyDescent="0.2">
      <c r="A3" s="2" t="s">
        <v>48</v>
      </c>
      <c r="B3" s="80" t="s">
        <v>228</v>
      </c>
      <c r="C3" s="81"/>
    </row>
    <row r="4" spans="1:3" x14ac:dyDescent="0.2">
      <c r="A4" s="2" t="s">
        <v>49</v>
      </c>
      <c r="B4" s="87" t="s">
        <v>229</v>
      </c>
      <c r="C4" s="87"/>
    </row>
    <row r="5" spans="1:3" x14ac:dyDescent="0.2">
      <c r="A5" s="2" t="s">
        <v>50</v>
      </c>
      <c r="B5" s="88" t="s">
        <v>336</v>
      </c>
      <c r="C5" s="87"/>
    </row>
    <row r="6" spans="1:3" x14ac:dyDescent="0.2">
      <c r="A6" s="2" t="s">
        <v>51</v>
      </c>
      <c r="B6" s="87" t="s">
        <v>230</v>
      </c>
      <c r="C6" s="87"/>
    </row>
    <row r="7" spans="1:3" x14ac:dyDescent="0.2">
      <c r="A7" s="2" t="s">
        <v>52</v>
      </c>
      <c r="B7" s="108" t="s">
        <v>351</v>
      </c>
      <c r="C7" s="107"/>
    </row>
    <row r="8" spans="1:3" x14ac:dyDescent="0.2">
      <c r="A8" s="2" t="s">
        <v>53</v>
      </c>
      <c r="B8" s="84">
        <v>43119</v>
      </c>
      <c r="C8" s="81"/>
    </row>
    <row r="10" spans="1:3" x14ac:dyDescent="0.2">
      <c r="A10" s="4" t="s">
        <v>232</v>
      </c>
    </row>
    <row r="12" spans="1:3" x14ac:dyDescent="0.2">
      <c r="A12" s="3" t="s">
        <v>54</v>
      </c>
      <c r="B12" s="3" t="s">
        <v>55</v>
      </c>
      <c r="C12" s="11" t="s">
        <v>249</v>
      </c>
    </row>
    <row r="13" spans="1:3" x14ac:dyDescent="0.2">
      <c r="A13" s="2" t="s">
        <v>57</v>
      </c>
      <c r="B13" s="5" t="s">
        <v>17</v>
      </c>
      <c r="C13" s="10">
        <f>'Despesa - Access'!N2</f>
        <v>8726428.5299999993</v>
      </c>
    </row>
    <row r="14" spans="1:3" x14ac:dyDescent="0.2">
      <c r="A14" s="2" t="s">
        <v>58</v>
      </c>
      <c r="B14" s="5" t="s">
        <v>18</v>
      </c>
      <c r="C14" s="10">
        <f>'Despesa - Access'!N3</f>
        <v>1424568.86</v>
      </c>
    </row>
    <row r="15" spans="1:3" x14ac:dyDescent="0.2">
      <c r="A15" s="2" t="s">
        <v>59</v>
      </c>
      <c r="B15" s="5" t="s">
        <v>246</v>
      </c>
      <c r="C15" s="10">
        <f>'Despesa - Access'!N4</f>
        <v>2076157.36</v>
      </c>
    </row>
    <row r="16" spans="1:3" ht="51" x14ac:dyDescent="0.2">
      <c r="A16" s="6" t="s">
        <v>60</v>
      </c>
      <c r="B16" s="5" t="s">
        <v>250</v>
      </c>
      <c r="C16" s="10">
        <v>0</v>
      </c>
    </row>
    <row r="17" spans="1:3" x14ac:dyDescent="0.2">
      <c r="A17" s="86" t="s">
        <v>87</v>
      </c>
      <c r="B17" s="86"/>
      <c r="C17" s="10">
        <f>SUM(C13:C16)</f>
        <v>12227154.749999998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248</v>
      </c>
    </row>
    <row r="22" spans="1:3" x14ac:dyDescent="0.2">
      <c r="A22" s="2" t="s">
        <v>57</v>
      </c>
      <c r="B22" s="2" t="s">
        <v>19</v>
      </c>
      <c r="C22" s="9">
        <f>'Despesa - Access'!N6</f>
        <v>14341.2</v>
      </c>
    </row>
    <row r="23" spans="1:3" x14ac:dyDescent="0.2">
      <c r="A23" s="2" t="s">
        <v>58</v>
      </c>
      <c r="B23" s="2" t="s">
        <v>20</v>
      </c>
      <c r="C23" s="9">
        <f>'Despesa - Access'!N7</f>
        <v>293966.63</v>
      </c>
    </row>
    <row r="24" spans="1:3" x14ac:dyDescent="0.2">
      <c r="A24" s="2" t="s">
        <v>59</v>
      </c>
      <c r="B24" s="2" t="s">
        <v>21</v>
      </c>
      <c r="C24" s="9">
        <f>'Despesa - Access'!N8</f>
        <v>55221</v>
      </c>
    </row>
    <row r="25" spans="1:3" x14ac:dyDescent="0.2">
      <c r="A25" s="2" t="s">
        <v>60</v>
      </c>
      <c r="B25" s="2" t="s">
        <v>22</v>
      </c>
      <c r="C25" s="9">
        <f>'Despesa - Access'!N9</f>
        <v>136621.31</v>
      </c>
    </row>
    <row r="26" spans="1:3" x14ac:dyDescent="0.2">
      <c r="A26" s="2" t="s">
        <v>61</v>
      </c>
      <c r="B26" s="2" t="s">
        <v>23</v>
      </c>
      <c r="C26" s="9">
        <f>'Despesa - Access'!N10</f>
        <v>41381.69</v>
      </c>
    </row>
    <row r="27" spans="1:3" x14ac:dyDescent="0.2">
      <c r="A27" s="2" t="s">
        <v>62</v>
      </c>
      <c r="B27" s="2" t="s">
        <v>84</v>
      </c>
      <c r="C27" s="9">
        <f>'Despesa - Access'!N11</f>
        <v>74115.3</v>
      </c>
    </row>
    <row r="28" spans="1:3" x14ac:dyDescent="0.2">
      <c r="A28" s="2" t="s">
        <v>63</v>
      </c>
      <c r="B28" s="2" t="s">
        <v>24</v>
      </c>
      <c r="C28" s="9">
        <f>'Despesa - Access'!N12</f>
        <v>116145.36</v>
      </c>
    </row>
    <row r="29" spans="1:3" x14ac:dyDescent="0.2">
      <c r="A29" s="2" t="s">
        <v>64</v>
      </c>
      <c r="B29" s="2" t="s">
        <v>25</v>
      </c>
      <c r="C29" s="9">
        <f>'Despesa - Access'!N13</f>
        <v>59268.23</v>
      </c>
    </row>
    <row r="30" spans="1:3" x14ac:dyDescent="0.2">
      <c r="A30" s="2" t="s">
        <v>65</v>
      </c>
      <c r="B30" s="2" t="s">
        <v>26</v>
      </c>
      <c r="C30" s="9">
        <f>'Despesa - Access'!N14</f>
        <v>13908.88</v>
      </c>
    </row>
    <row r="31" spans="1:3" x14ac:dyDescent="0.2">
      <c r="A31" s="2" t="s">
        <v>66</v>
      </c>
      <c r="B31" s="2" t="s">
        <v>27</v>
      </c>
      <c r="C31" s="9">
        <f>'Despesa - Access'!N15</f>
        <v>82541.789999999994</v>
      </c>
    </row>
    <row r="32" spans="1:3" x14ac:dyDescent="0.2">
      <c r="A32" s="2" t="s">
        <v>67</v>
      </c>
      <c r="B32" s="2" t="s">
        <v>28</v>
      </c>
      <c r="C32" s="9">
        <f>'Despesa - Access'!N16</f>
        <v>4378.5200000000004</v>
      </c>
    </row>
    <row r="33" spans="1:3" x14ac:dyDescent="0.2">
      <c r="A33" s="2" t="s">
        <v>68</v>
      </c>
      <c r="B33" s="2" t="s">
        <v>29</v>
      </c>
      <c r="C33" s="9">
        <f>'Despesa - Access'!N17</f>
        <v>25075.63</v>
      </c>
    </row>
    <row r="34" spans="1:3" ht="63.75" x14ac:dyDescent="0.2">
      <c r="A34" s="6" t="s">
        <v>69</v>
      </c>
      <c r="B34" s="7" t="s">
        <v>253</v>
      </c>
      <c r="C34" s="9">
        <f>'Despesa - Access'!N18</f>
        <v>14420.05</v>
      </c>
    </row>
    <row r="35" spans="1:3" x14ac:dyDescent="0.2">
      <c r="A35" s="2" t="s">
        <v>70</v>
      </c>
      <c r="B35" s="2" t="s">
        <v>30</v>
      </c>
      <c r="C35" s="9">
        <f>'Despesa - Access'!N19</f>
        <v>211679.11</v>
      </c>
    </row>
    <row r="36" spans="1:3" x14ac:dyDescent="0.2">
      <c r="A36" s="2" t="s">
        <v>71</v>
      </c>
      <c r="B36" s="2" t="s">
        <v>241</v>
      </c>
      <c r="C36" s="9">
        <f>'Despesa - Access'!N20</f>
        <v>513858.68</v>
      </c>
    </row>
    <row r="37" spans="1:3" x14ac:dyDescent="0.2">
      <c r="A37" s="2" t="s">
        <v>72</v>
      </c>
      <c r="B37" s="2" t="s">
        <v>31</v>
      </c>
      <c r="C37" s="9">
        <f>'Despesa - Access'!N21</f>
        <v>1420.72</v>
      </c>
    </row>
    <row r="38" spans="1:3" ht="25.5" x14ac:dyDescent="0.2">
      <c r="A38" s="6" t="s">
        <v>73</v>
      </c>
      <c r="B38" s="25" t="s">
        <v>85</v>
      </c>
      <c r="C38" s="9">
        <f>'Despesa - Access'!N22</f>
        <v>67186.16</v>
      </c>
    </row>
    <row r="39" spans="1:3" x14ac:dyDescent="0.2">
      <c r="A39" s="2" t="s">
        <v>74</v>
      </c>
      <c r="B39" s="2" t="s">
        <v>32</v>
      </c>
      <c r="C39" s="9">
        <f>'Despesa - Access'!N23</f>
        <v>16800</v>
      </c>
    </row>
    <row r="40" spans="1:3" x14ac:dyDescent="0.2">
      <c r="A40" s="2" t="s">
        <v>75</v>
      </c>
      <c r="B40" s="2" t="s">
        <v>33</v>
      </c>
      <c r="C40" s="9">
        <f>'Despesa - Access'!N24</f>
        <v>0</v>
      </c>
    </row>
    <row r="41" spans="1:3" x14ac:dyDescent="0.2">
      <c r="A41" s="2" t="s">
        <v>76</v>
      </c>
      <c r="B41" s="2" t="s">
        <v>34</v>
      </c>
      <c r="C41" s="9">
        <f>'Despesa - Access'!N25</f>
        <v>0</v>
      </c>
    </row>
    <row r="42" spans="1:3" x14ac:dyDescent="0.2">
      <c r="A42" s="2" t="s">
        <v>77</v>
      </c>
      <c r="B42" s="2" t="s">
        <v>35</v>
      </c>
      <c r="C42" s="9">
        <f>'Despesa - Access'!N26</f>
        <v>0</v>
      </c>
    </row>
    <row r="43" spans="1:3" x14ac:dyDescent="0.2">
      <c r="A43" s="2" t="s">
        <v>78</v>
      </c>
      <c r="B43" s="2" t="s">
        <v>36</v>
      </c>
      <c r="C43" s="9">
        <f>'Despesa - Access'!N27</f>
        <v>0</v>
      </c>
    </row>
    <row r="44" spans="1:3" x14ac:dyDescent="0.2">
      <c r="A44" s="2" t="s">
        <v>79</v>
      </c>
      <c r="B44" s="2" t="s">
        <v>37</v>
      </c>
      <c r="C44" s="9">
        <f>'Despesa - Access'!N28</f>
        <v>445.5</v>
      </c>
    </row>
    <row r="45" spans="1:3" x14ac:dyDescent="0.2">
      <c r="A45" s="2" t="s">
        <v>80</v>
      </c>
      <c r="B45" s="2" t="s">
        <v>86</v>
      </c>
      <c r="C45" s="9">
        <f>'Despesa - Access'!N29</f>
        <v>25663.7</v>
      </c>
    </row>
    <row r="46" spans="1:3" x14ac:dyDescent="0.2">
      <c r="A46" s="2" t="s">
        <v>81</v>
      </c>
      <c r="B46" s="2" t="s">
        <v>38</v>
      </c>
      <c r="C46" s="9">
        <f>'Despesa - Access'!N30</f>
        <v>0</v>
      </c>
    </row>
    <row r="47" spans="1:3" x14ac:dyDescent="0.2">
      <c r="A47" s="2" t="s">
        <v>82</v>
      </c>
      <c r="B47" s="2" t="s">
        <v>39</v>
      </c>
      <c r="C47" s="9">
        <f>'Despesa - Access'!N31</f>
        <v>165968.17000000001</v>
      </c>
    </row>
    <row r="48" spans="1:3" x14ac:dyDescent="0.2">
      <c r="A48" s="86" t="s">
        <v>87</v>
      </c>
      <c r="B48" s="86"/>
      <c r="C48" s="10">
        <f>SUM(C22:C47)</f>
        <v>1934407.63</v>
      </c>
    </row>
    <row r="50" spans="1:3" x14ac:dyDescent="0.2">
      <c r="A50" s="4" t="s">
        <v>233</v>
      </c>
    </row>
    <row r="52" spans="1:3" x14ac:dyDescent="0.2">
      <c r="A52" s="3" t="s">
        <v>54</v>
      </c>
      <c r="B52" s="3" t="s">
        <v>55</v>
      </c>
      <c r="C52" s="11" t="s">
        <v>249</v>
      </c>
    </row>
    <row r="53" spans="1:3" x14ac:dyDescent="0.2">
      <c r="A53" s="2" t="s">
        <v>57</v>
      </c>
      <c r="B53" s="2" t="s">
        <v>41</v>
      </c>
      <c r="C53" s="9">
        <f>'Despesa - Access'!N33</f>
        <v>0</v>
      </c>
    </row>
    <row r="54" spans="1:3" x14ac:dyDescent="0.2">
      <c r="A54" s="2" t="s">
        <v>58</v>
      </c>
      <c r="B54" s="2" t="s">
        <v>42</v>
      </c>
      <c r="C54" s="9">
        <f>'Despesa - Access'!N34</f>
        <v>0</v>
      </c>
    </row>
    <row r="55" spans="1:3" x14ac:dyDescent="0.2">
      <c r="A55" s="2" t="s">
        <v>59</v>
      </c>
      <c r="B55" s="2" t="s">
        <v>83</v>
      </c>
      <c r="C55" s="9">
        <f>'Despesa - Access'!N35</f>
        <v>0</v>
      </c>
    </row>
    <row r="56" spans="1:3" x14ac:dyDescent="0.2">
      <c r="A56" s="2" t="s">
        <v>60</v>
      </c>
      <c r="B56" s="2" t="s">
        <v>43</v>
      </c>
      <c r="C56" s="9">
        <f>'Despesa - Access'!N36</f>
        <v>35864.47</v>
      </c>
    </row>
    <row r="57" spans="1:3" x14ac:dyDescent="0.2">
      <c r="A57" s="2" t="s">
        <v>61</v>
      </c>
      <c r="B57" s="2" t="s">
        <v>44</v>
      </c>
      <c r="C57" s="9">
        <f>'Despesa - Access'!N37</f>
        <v>0</v>
      </c>
    </row>
    <row r="58" spans="1:3" x14ac:dyDescent="0.2">
      <c r="A58" s="86" t="s">
        <v>87</v>
      </c>
      <c r="B58" s="86"/>
      <c r="C58" s="10">
        <f>SUM(C53:C57)</f>
        <v>35864.47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249</v>
      </c>
    </row>
    <row r="63" spans="1:3" x14ac:dyDescent="0.2">
      <c r="A63" s="2" t="s">
        <v>57</v>
      </c>
      <c r="B63" s="2" t="s">
        <v>46</v>
      </c>
      <c r="C63" s="9">
        <f>'Despesa - Access'!N37</f>
        <v>0</v>
      </c>
    </row>
    <row r="64" spans="1:3" x14ac:dyDescent="0.2">
      <c r="A64" s="2" t="s">
        <v>58</v>
      </c>
      <c r="B64" s="2" t="s">
        <v>47</v>
      </c>
      <c r="C64" s="9">
        <f>'Despesa - Access'!N38</f>
        <v>0</v>
      </c>
    </row>
    <row r="65" spans="1:3" x14ac:dyDescent="0.2">
      <c r="A65" s="86" t="s">
        <v>87</v>
      </c>
      <c r="B65" s="86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248</v>
      </c>
    </row>
    <row r="70" spans="1:3" x14ac:dyDescent="0.2">
      <c r="A70" s="2" t="s">
        <v>57</v>
      </c>
      <c r="B70" s="2" t="s">
        <v>91</v>
      </c>
      <c r="C70" s="9">
        <f>'Financeiro - Access'!O2</f>
        <v>12292732.73</v>
      </c>
    </row>
    <row r="71" spans="1:3" x14ac:dyDescent="0.2">
      <c r="A71" s="2" t="s">
        <v>58</v>
      </c>
      <c r="B71" s="2" t="s">
        <v>92</v>
      </c>
      <c r="C71" s="9">
        <f>'Financeiro - Access'!O3</f>
        <v>1627579.33</v>
      </c>
    </row>
    <row r="72" spans="1:3" x14ac:dyDescent="0.2">
      <c r="A72" s="2" t="s">
        <v>59</v>
      </c>
      <c r="B72" s="2" t="s">
        <v>161</v>
      </c>
      <c r="C72" s="9">
        <f>'Financeiro - Access'!O4</f>
        <v>0</v>
      </c>
    </row>
    <row r="73" spans="1:3" x14ac:dyDescent="0.2">
      <c r="A73" s="2" t="s">
        <v>60</v>
      </c>
      <c r="B73" s="2" t="s">
        <v>242</v>
      </c>
      <c r="C73" s="9">
        <f>'Financeiro - Access'!O5</f>
        <v>0</v>
      </c>
    </row>
    <row r="74" spans="1:3" x14ac:dyDescent="0.2">
      <c r="A74" s="86" t="s">
        <v>87</v>
      </c>
      <c r="B74" s="86"/>
      <c r="C74" s="10">
        <f>SUM(C70:C73)</f>
        <v>13920312.060000001</v>
      </c>
    </row>
    <row r="76" spans="1:3" x14ac:dyDescent="0.2">
      <c r="A76" s="4" t="s">
        <v>226</v>
      </c>
    </row>
    <row r="78" spans="1:3" x14ac:dyDescent="0.2">
      <c r="A78" s="3" t="s">
        <v>54</v>
      </c>
      <c r="B78" s="3" t="s">
        <v>55</v>
      </c>
      <c r="C78" s="11" t="s">
        <v>248</v>
      </c>
    </row>
    <row r="79" spans="1:3" x14ac:dyDescent="0.2">
      <c r="A79" s="2" t="s">
        <v>57</v>
      </c>
      <c r="B79" s="2" t="s">
        <v>243</v>
      </c>
      <c r="C79" s="9"/>
    </row>
    <row r="80" spans="1:3" x14ac:dyDescent="0.2">
      <c r="A80" s="2" t="s">
        <v>58</v>
      </c>
      <c r="B80" s="2" t="s">
        <v>244</v>
      </c>
      <c r="C80" s="9"/>
    </row>
    <row r="81" spans="1:3" x14ac:dyDescent="0.2">
      <c r="A81" s="2" t="s">
        <v>59</v>
      </c>
      <c r="B81" s="2" t="s">
        <v>245</v>
      </c>
      <c r="C81" s="9"/>
    </row>
    <row r="82" spans="1:3" x14ac:dyDescent="0.2">
      <c r="A82" s="2" t="s">
        <v>60</v>
      </c>
      <c r="B82" s="2" t="s">
        <v>93</v>
      </c>
      <c r="C82" s="9"/>
    </row>
    <row r="83" spans="1:3" x14ac:dyDescent="0.2">
      <c r="A83" s="86" t="s">
        <v>87</v>
      </c>
      <c r="B83" s="86"/>
      <c r="C83" s="10">
        <f>SUM(C79:C82)</f>
        <v>0</v>
      </c>
    </row>
    <row r="84" spans="1:3" x14ac:dyDescent="0.2">
      <c r="A84" s="96" t="s">
        <v>296</v>
      </c>
      <c r="B84" s="96"/>
      <c r="C84" s="96"/>
    </row>
    <row r="85" spans="1:3" x14ac:dyDescent="0.2">
      <c r="A85" s="104"/>
      <c r="B85" s="104"/>
      <c r="C85" s="104"/>
    </row>
  </sheetData>
  <mergeCells count="15"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3"/>
  <sheetViews>
    <sheetView showGridLines="0" tabSelected="1" view="pageBreakPreview" zoomScale="115" zoomScaleNormal="95" zoomScaleSheetLayoutView="115" workbookViewId="0">
      <selection activeCell="B8" sqref="B8:C8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" style="70" bestFit="1" customWidth="1"/>
    <col min="5" max="5" width="17.42578125" style="70" bestFit="1" customWidth="1"/>
    <col min="6" max="6" width="12.85546875" style="70" bestFit="1" customWidth="1"/>
    <col min="7" max="7" width="11.7109375" style="70" bestFit="1" customWidth="1"/>
    <col min="8" max="8" width="12.28515625" style="69" bestFit="1" customWidth="1"/>
    <col min="9" max="9" width="12.85546875" style="69" bestFit="1" customWidth="1"/>
    <col min="10" max="10" width="11.28515625" style="69" bestFit="1" customWidth="1"/>
    <col min="11" max="18" width="9.140625" style="69"/>
  </cols>
  <sheetData>
    <row r="1" spans="1:18" x14ac:dyDescent="0.2">
      <c r="A1" s="85" t="s">
        <v>227</v>
      </c>
      <c r="B1" s="85"/>
      <c r="C1" s="85"/>
      <c r="G1" s="72"/>
      <c r="H1"/>
      <c r="I1"/>
      <c r="J1"/>
      <c r="K1"/>
      <c r="L1"/>
      <c r="M1"/>
      <c r="N1"/>
      <c r="O1"/>
      <c r="P1"/>
      <c r="Q1"/>
      <c r="R1"/>
    </row>
    <row r="2" spans="1:18" x14ac:dyDescent="0.2">
      <c r="G2" s="72"/>
      <c r="H2"/>
      <c r="I2"/>
      <c r="J2"/>
      <c r="K2"/>
      <c r="L2"/>
      <c r="M2"/>
      <c r="N2"/>
      <c r="O2"/>
      <c r="P2"/>
      <c r="Q2"/>
      <c r="R2"/>
    </row>
    <row r="3" spans="1:18" x14ac:dyDescent="0.2">
      <c r="A3" s="2" t="s">
        <v>48</v>
      </c>
      <c r="B3" s="80" t="s">
        <v>228</v>
      </c>
      <c r="C3" s="81"/>
      <c r="G3" s="72"/>
      <c r="H3"/>
      <c r="I3"/>
      <c r="J3"/>
      <c r="K3"/>
      <c r="L3"/>
      <c r="M3"/>
      <c r="N3"/>
      <c r="O3"/>
      <c r="P3"/>
      <c r="Q3"/>
      <c r="R3"/>
    </row>
    <row r="4" spans="1:18" x14ac:dyDescent="0.2">
      <c r="A4" s="2" t="s">
        <v>49</v>
      </c>
      <c r="B4" s="87" t="s">
        <v>229</v>
      </c>
      <c r="C4" s="87"/>
      <c r="G4" s="72"/>
      <c r="H4"/>
      <c r="I4"/>
      <c r="J4"/>
      <c r="K4"/>
      <c r="L4"/>
      <c r="M4"/>
      <c r="N4"/>
      <c r="O4"/>
      <c r="P4"/>
      <c r="Q4"/>
      <c r="R4"/>
    </row>
    <row r="5" spans="1:18" x14ac:dyDescent="0.2">
      <c r="A5" s="2" t="s">
        <v>50</v>
      </c>
      <c r="B5" s="88" t="s">
        <v>336</v>
      </c>
      <c r="C5" s="87"/>
      <c r="G5" s="72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2" t="s">
        <v>51</v>
      </c>
      <c r="B6" s="87" t="s">
        <v>230</v>
      </c>
      <c r="C6" s="87"/>
      <c r="G6" s="72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s="2" t="s">
        <v>52</v>
      </c>
      <c r="B7" s="106" t="s">
        <v>351</v>
      </c>
      <c r="C7" s="107"/>
      <c r="G7" s="72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s="2" t="s">
        <v>53</v>
      </c>
      <c r="B8" s="84">
        <v>43119</v>
      </c>
      <c r="C8" s="81"/>
      <c r="G8" s="72"/>
      <c r="H8"/>
      <c r="I8"/>
      <c r="J8"/>
      <c r="K8"/>
      <c r="L8"/>
      <c r="M8"/>
      <c r="N8"/>
      <c r="O8"/>
      <c r="P8"/>
      <c r="Q8"/>
      <c r="R8"/>
    </row>
    <row r="9" spans="1:18" x14ac:dyDescent="0.2">
      <c r="G9" s="72"/>
      <c r="H9"/>
      <c r="I9"/>
      <c r="J9"/>
      <c r="K9"/>
      <c r="L9"/>
      <c r="M9"/>
      <c r="N9"/>
      <c r="O9"/>
      <c r="P9"/>
      <c r="Q9"/>
      <c r="R9"/>
    </row>
    <row r="10" spans="1:18" x14ac:dyDescent="0.2">
      <c r="A10" s="4" t="s">
        <v>232</v>
      </c>
      <c r="G10" s="72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G11" s="72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s="3" t="s">
        <v>54</v>
      </c>
      <c r="B12" s="3" t="s">
        <v>55</v>
      </c>
      <c r="C12" s="11" t="s">
        <v>249</v>
      </c>
      <c r="G12" s="72"/>
      <c r="H12"/>
      <c r="I12"/>
      <c r="J12"/>
      <c r="K12"/>
      <c r="L12"/>
      <c r="M12"/>
      <c r="N12"/>
      <c r="O12"/>
      <c r="P12"/>
      <c r="Q12"/>
      <c r="R12"/>
    </row>
    <row r="13" spans="1:18" x14ac:dyDescent="0.2">
      <c r="A13" s="2" t="s">
        <v>57</v>
      </c>
      <c r="B13" s="5" t="s">
        <v>17</v>
      </c>
      <c r="C13" s="10">
        <f>'Despesa - Access'!O2</f>
        <v>5480080.7199999997</v>
      </c>
      <c r="G13" s="72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s="2" t="s">
        <v>58</v>
      </c>
      <c r="B14" s="5" t="s">
        <v>18</v>
      </c>
      <c r="C14" s="10">
        <f>'Despesa - Access'!O3</f>
        <v>944034.65</v>
      </c>
      <c r="G14" s="72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2" t="s">
        <v>59</v>
      </c>
      <c r="B15" s="5" t="s">
        <v>246</v>
      </c>
      <c r="C15" s="10">
        <f>'Despesa - Access'!O4</f>
        <v>1032904.5</v>
      </c>
      <c r="G15" s="72"/>
      <c r="H15"/>
      <c r="I15"/>
      <c r="J15"/>
      <c r="K15"/>
      <c r="L15"/>
      <c r="M15"/>
      <c r="N15"/>
      <c r="O15"/>
      <c r="P15"/>
      <c r="Q15"/>
      <c r="R15"/>
    </row>
    <row r="16" spans="1:18" ht="51" x14ac:dyDescent="0.2">
      <c r="A16" s="6" t="s">
        <v>60</v>
      </c>
      <c r="B16" s="5" t="s">
        <v>250</v>
      </c>
      <c r="C16" s="10">
        <f>'Despesa - Access'!O5</f>
        <v>0</v>
      </c>
      <c r="G16" s="72"/>
      <c r="H16"/>
      <c r="I16"/>
      <c r="J16"/>
      <c r="K16"/>
      <c r="L16"/>
      <c r="M16"/>
      <c r="N16"/>
      <c r="O16"/>
      <c r="P16"/>
      <c r="Q16"/>
      <c r="R16"/>
    </row>
    <row r="17" spans="1:18" x14ac:dyDescent="0.2">
      <c r="A17" s="86" t="s">
        <v>87</v>
      </c>
      <c r="B17" s="86"/>
      <c r="C17" s="10">
        <f>SUM(C13:C16)</f>
        <v>7457019.8700000001</v>
      </c>
      <c r="G17" s="72"/>
      <c r="H17"/>
      <c r="I17"/>
      <c r="J17"/>
      <c r="K17"/>
      <c r="L17"/>
      <c r="M17"/>
      <c r="N17"/>
      <c r="O17"/>
      <c r="P17"/>
      <c r="Q17"/>
      <c r="R17"/>
    </row>
    <row r="18" spans="1:18" x14ac:dyDescent="0.2">
      <c r="G18" s="72"/>
      <c r="H18"/>
      <c r="I18"/>
      <c r="J18"/>
      <c r="K18"/>
      <c r="L18"/>
      <c r="M18"/>
      <c r="N18"/>
      <c r="O18"/>
      <c r="P18"/>
      <c r="Q18"/>
      <c r="R18"/>
    </row>
    <row r="19" spans="1:18" x14ac:dyDescent="0.2">
      <c r="A19" s="4" t="s">
        <v>88</v>
      </c>
      <c r="G19" s="72"/>
      <c r="H19"/>
      <c r="I19"/>
      <c r="J19"/>
      <c r="K19"/>
      <c r="L19"/>
      <c r="M19"/>
      <c r="N19"/>
      <c r="O19"/>
      <c r="P19"/>
      <c r="Q19"/>
      <c r="R19"/>
    </row>
    <row r="20" spans="1:18" x14ac:dyDescent="0.2">
      <c r="G20" s="72"/>
      <c r="H20"/>
      <c r="I20"/>
      <c r="J20"/>
      <c r="K20"/>
      <c r="L20"/>
      <c r="M20"/>
      <c r="N20"/>
      <c r="O20"/>
      <c r="P20"/>
      <c r="Q20"/>
      <c r="R20"/>
    </row>
    <row r="21" spans="1:18" x14ac:dyDescent="0.2">
      <c r="A21" s="3" t="s">
        <v>54</v>
      </c>
      <c r="B21" s="3" t="s">
        <v>55</v>
      </c>
      <c r="C21" s="11" t="s">
        <v>249</v>
      </c>
      <c r="G21" s="72"/>
      <c r="H21"/>
      <c r="I21"/>
      <c r="J21"/>
      <c r="K21"/>
      <c r="L21"/>
      <c r="M21"/>
      <c r="N21"/>
      <c r="O21"/>
      <c r="P21"/>
      <c r="Q21"/>
      <c r="R21"/>
    </row>
    <row r="22" spans="1:18" x14ac:dyDescent="0.2">
      <c r="A22" s="2" t="s">
        <v>57</v>
      </c>
      <c r="B22" s="2" t="s">
        <v>19</v>
      </c>
      <c r="C22" s="9">
        <f>'Despesa - Access'!O6</f>
        <v>18452.8</v>
      </c>
      <c r="G22" s="72"/>
      <c r="H22"/>
      <c r="I22"/>
      <c r="J22"/>
      <c r="K22"/>
      <c r="L22"/>
      <c r="M22"/>
      <c r="N22"/>
      <c r="O22"/>
      <c r="P22"/>
      <c r="Q22"/>
      <c r="R22"/>
    </row>
    <row r="23" spans="1:18" x14ac:dyDescent="0.2">
      <c r="A23" s="2" t="s">
        <v>58</v>
      </c>
      <c r="B23" s="2" t="s">
        <v>20</v>
      </c>
      <c r="C23" s="9">
        <f>'Despesa - Access'!O7</f>
        <v>190066.67</v>
      </c>
      <c r="G23" s="72"/>
      <c r="H23"/>
      <c r="I23"/>
      <c r="J23"/>
      <c r="K23"/>
      <c r="L23"/>
      <c r="M23"/>
      <c r="N23"/>
      <c r="O23"/>
      <c r="P23"/>
      <c r="Q23"/>
      <c r="R23"/>
    </row>
    <row r="24" spans="1:18" x14ac:dyDescent="0.2">
      <c r="A24" s="2" t="s">
        <v>59</v>
      </c>
      <c r="B24" s="2" t="s">
        <v>21</v>
      </c>
      <c r="C24" s="9">
        <f>'Despesa - Access'!O8</f>
        <v>57773</v>
      </c>
      <c r="G24" s="72"/>
      <c r="H24"/>
      <c r="I24"/>
      <c r="J24"/>
      <c r="K24"/>
      <c r="L24"/>
      <c r="M24"/>
      <c r="N24"/>
      <c r="O24"/>
      <c r="P24"/>
      <c r="Q24"/>
      <c r="R24"/>
    </row>
    <row r="25" spans="1:18" x14ac:dyDescent="0.2">
      <c r="A25" s="2" t="s">
        <v>60</v>
      </c>
      <c r="B25" s="2" t="s">
        <v>22</v>
      </c>
      <c r="C25" s="9">
        <f>'Despesa - Access'!O9</f>
        <v>-584177.52</v>
      </c>
      <c r="G25" s="72"/>
      <c r="H25"/>
      <c r="I25"/>
      <c r="J25"/>
      <c r="K25"/>
      <c r="L25"/>
      <c r="M25"/>
      <c r="N25"/>
      <c r="O25"/>
      <c r="P25"/>
      <c r="Q25"/>
      <c r="R25"/>
    </row>
    <row r="26" spans="1:18" x14ac:dyDescent="0.2">
      <c r="A26" s="2" t="s">
        <v>61</v>
      </c>
      <c r="B26" s="2" t="s">
        <v>23</v>
      </c>
      <c r="C26" s="9">
        <f>'Despesa - Access'!O10</f>
        <v>7543.83</v>
      </c>
      <c r="G26" s="72"/>
      <c r="H26"/>
      <c r="I26"/>
      <c r="J26"/>
      <c r="K26"/>
      <c r="L26"/>
      <c r="M26"/>
      <c r="N26"/>
      <c r="O26"/>
      <c r="P26"/>
      <c r="Q26"/>
      <c r="R26"/>
    </row>
    <row r="27" spans="1:18" x14ac:dyDescent="0.2">
      <c r="A27" s="2" t="s">
        <v>62</v>
      </c>
      <c r="B27" s="2" t="s">
        <v>84</v>
      </c>
      <c r="C27" s="9">
        <f>'Despesa - Access'!O11</f>
        <v>-44983.99</v>
      </c>
      <c r="G27" s="72"/>
      <c r="H27"/>
      <c r="I27"/>
      <c r="J27"/>
      <c r="K27"/>
      <c r="L27"/>
      <c r="M27"/>
      <c r="N27"/>
      <c r="O27"/>
      <c r="P27"/>
      <c r="Q27"/>
      <c r="R27"/>
    </row>
    <row r="28" spans="1:18" x14ac:dyDescent="0.2">
      <c r="A28" s="2" t="s">
        <v>63</v>
      </c>
      <c r="B28" s="2" t="s">
        <v>24</v>
      </c>
      <c r="C28" s="9">
        <f>'Despesa - Access'!O12</f>
        <v>134015.59</v>
      </c>
      <c r="G28" s="72"/>
      <c r="H28"/>
      <c r="I28"/>
      <c r="J28"/>
      <c r="K28"/>
      <c r="L28"/>
      <c r="M28"/>
      <c r="N28"/>
      <c r="O28"/>
      <c r="P28"/>
      <c r="Q28"/>
      <c r="R28"/>
    </row>
    <row r="29" spans="1:18" x14ac:dyDescent="0.2">
      <c r="A29" s="2" t="s">
        <v>64</v>
      </c>
      <c r="B29" s="2" t="s">
        <v>25</v>
      </c>
      <c r="C29" s="9">
        <f>'Despesa - Access'!O13</f>
        <v>78712.78</v>
      </c>
      <c r="G29" s="72"/>
      <c r="H29"/>
      <c r="I29"/>
      <c r="J29"/>
      <c r="K29"/>
      <c r="L29"/>
      <c r="M29"/>
      <c r="N29"/>
      <c r="O29"/>
      <c r="P29"/>
      <c r="Q29"/>
      <c r="R29"/>
    </row>
    <row r="30" spans="1:18" x14ac:dyDescent="0.2">
      <c r="A30" s="2" t="s">
        <v>65</v>
      </c>
      <c r="B30" s="2" t="s">
        <v>26</v>
      </c>
      <c r="C30" s="9">
        <f>'Despesa - Access'!O14</f>
        <v>-12516.91</v>
      </c>
      <c r="G30" s="72"/>
      <c r="H30"/>
      <c r="I30"/>
      <c r="J30"/>
      <c r="K30"/>
      <c r="L30"/>
      <c r="M30"/>
      <c r="N30"/>
      <c r="O30"/>
      <c r="P30"/>
      <c r="Q30"/>
      <c r="R30"/>
    </row>
    <row r="31" spans="1:18" x14ac:dyDescent="0.2">
      <c r="A31" s="2" t="s">
        <v>66</v>
      </c>
      <c r="B31" s="2" t="s">
        <v>27</v>
      </c>
      <c r="C31" s="9">
        <f>'Despesa - Access'!O15</f>
        <v>-14352.42</v>
      </c>
      <c r="G31" s="72"/>
      <c r="H31"/>
      <c r="I31"/>
      <c r="J31"/>
      <c r="K31"/>
      <c r="L31"/>
      <c r="M31"/>
      <c r="N31"/>
      <c r="O31"/>
      <c r="P31"/>
      <c r="Q31"/>
      <c r="R31"/>
    </row>
    <row r="32" spans="1:18" x14ac:dyDescent="0.2">
      <c r="A32" s="2" t="s">
        <v>67</v>
      </c>
      <c r="B32" s="2" t="s">
        <v>28</v>
      </c>
      <c r="C32" s="9">
        <f>'Despesa - Access'!O16</f>
        <v>-49644.95</v>
      </c>
      <c r="F32" s="71"/>
      <c r="G32" s="72"/>
      <c r="H32"/>
      <c r="I32"/>
      <c r="J32"/>
      <c r="K32"/>
      <c r="L32"/>
      <c r="M32"/>
      <c r="N32"/>
      <c r="O32"/>
      <c r="P32"/>
      <c r="Q32"/>
      <c r="R32"/>
    </row>
    <row r="33" spans="1:18" x14ac:dyDescent="0.2">
      <c r="A33" s="2" t="s">
        <v>68</v>
      </c>
      <c r="B33" s="2" t="s">
        <v>29</v>
      </c>
      <c r="C33" s="9">
        <f>'Despesa - Access'!O17</f>
        <v>-77835.92</v>
      </c>
      <c r="G33" s="72"/>
      <c r="H33"/>
      <c r="I33"/>
      <c r="J33"/>
      <c r="K33"/>
      <c r="L33"/>
      <c r="M33"/>
      <c r="N33"/>
      <c r="O33"/>
      <c r="P33"/>
      <c r="Q33"/>
      <c r="R33"/>
    </row>
    <row r="34" spans="1:18" ht="63.75" x14ac:dyDescent="0.2">
      <c r="A34" s="6" t="s">
        <v>69</v>
      </c>
      <c r="B34" s="7" t="s">
        <v>253</v>
      </c>
      <c r="C34" s="9">
        <f>'Despesa - Access'!O18</f>
        <v>-16588.05</v>
      </c>
      <c r="G34" s="72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 s="2" t="s">
        <v>70</v>
      </c>
      <c r="B35" s="2" t="s">
        <v>30</v>
      </c>
      <c r="C35" s="9">
        <f>'Despesa - Access'!O19</f>
        <v>255961.45</v>
      </c>
      <c r="G35" s="72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 s="2" t="s">
        <v>71</v>
      </c>
      <c r="B36" s="2" t="s">
        <v>241</v>
      </c>
      <c r="C36" s="9">
        <f>'Despesa - Access'!O20</f>
        <v>384308.25</v>
      </c>
      <c r="G36" s="72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 s="2" t="s">
        <v>72</v>
      </c>
      <c r="B37" s="2" t="s">
        <v>31</v>
      </c>
      <c r="C37" s="9">
        <f>'Despesa - Access'!O21</f>
        <v>216</v>
      </c>
      <c r="G37" s="72"/>
      <c r="H37"/>
      <c r="I37"/>
      <c r="J37"/>
      <c r="K37"/>
      <c r="L37"/>
      <c r="M37"/>
      <c r="N37"/>
      <c r="O37"/>
      <c r="P37"/>
      <c r="Q37"/>
      <c r="R37"/>
    </row>
    <row r="38" spans="1:18" ht="25.5" x14ac:dyDescent="0.2">
      <c r="A38" s="6" t="s">
        <v>73</v>
      </c>
      <c r="B38" s="25" t="s">
        <v>85</v>
      </c>
      <c r="C38" s="9">
        <f>'Despesa - Access'!O22</f>
        <v>17581.650000000001</v>
      </c>
      <c r="G38" s="72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 s="2" t="s">
        <v>74</v>
      </c>
      <c r="B39" s="2" t="s">
        <v>32</v>
      </c>
      <c r="C39" s="9">
        <f>'Despesa - Access'!O23</f>
        <v>-66159.320000000007</v>
      </c>
      <c r="G39" s="72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 s="2" t="s">
        <v>75</v>
      </c>
      <c r="B40" s="2" t="s">
        <v>33</v>
      </c>
      <c r="C40" s="9">
        <f>'Despesa - Access'!O24</f>
        <v>-80330</v>
      </c>
      <c r="G40" s="72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 s="2" t="s">
        <v>76</v>
      </c>
      <c r="B41" s="2" t="s">
        <v>34</v>
      </c>
      <c r="C41" s="9">
        <f>'Despesa - Access'!O25</f>
        <v>-55543.5</v>
      </c>
      <c r="G41" s="72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 s="2" t="s">
        <v>77</v>
      </c>
      <c r="B42" s="2" t="s">
        <v>35</v>
      </c>
      <c r="C42" s="9">
        <f>'Despesa - Access'!O26</f>
        <v>0</v>
      </c>
      <c r="G42" s="7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 s="2" t="s">
        <v>78</v>
      </c>
      <c r="B43" s="2" t="s">
        <v>36</v>
      </c>
      <c r="C43" s="9">
        <f>'Despesa - Access'!O27</f>
        <v>0</v>
      </c>
      <c r="G43" s="72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 s="2" t="s">
        <v>79</v>
      </c>
      <c r="B44" s="2" t="s">
        <v>37</v>
      </c>
      <c r="C44" s="9">
        <f>'Despesa - Access'!O28</f>
        <v>35414.559999999998</v>
      </c>
      <c r="F44" s="77"/>
      <c r="G44" s="72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 s="2" t="s">
        <v>80</v>
      </c>
      <c r="B45" s="2" t="s">
        <v>86</v>
      </c>
      <c r="C45" s="9">
        <f>'Despesa - Access'!O29</f>
        <v>-81628.490000000005</v>
      </c>
      <c r="F45" s="77"/>
      <c r="G45" s="72"/>
      <c r="H45"/>
      <c r="I45"/>
      <c r="J45"/>
      <c r="K45"/>
      <c r="L45"/>
      <c r="M45"/>
      <c r="N45"/>
      <c r="O45"/>
      <c r="P45"/>
      <c r="Q45"/>
      <c r="R45"/>
    </row>
    <row r="46" spans="1:18" x14ac:dyDescent="0.2">
      <c r="A46" s="2" t="s">
        <v>81</v>
      </c>
      <c r="B46" s="2" t="s">
        <v>38</v>
      </c>
      <c r="C46" s="9">
        <f>'Despesa - Access'!O30</f>
        <v>0</v>
      </c>
      <c r="E46" s="78"/>
      <c r="F46" s="77"/>
      <c r="G46" s="72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 s="2" t="s">
        <v>82</v>
      </c>
      <c r="B47" s="2" t="s">
        <v>39</v>
      </c>
      <c r="C47" s="9">
        <f>'Despesa - Access'!O31</f>
        <v>1794212.72</v>
      </c>
      <c r="E47" s="78"/>
      <c r="G47" s="72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 s="86" t="s">
        <v>87</v>
      </c>
      <c r="B48" s="86"/>
      <c r="C48" s="10">
        <f>SUM(C22:C47)</f>
        <v>1890498.23</v>
      </c>
      <c r="G48" s="72"/>
      <c r="H48" s="79"/>
      <c r="I48"/>
      <c r="J48"/>
      <c r="K48"/>
      <c r="L48"/>
      <c r="M48"/>
      <c r="N48"/>
      <c r="O48"/>
      <c r="P48"/>
      <c r="Q48"/>
      <c r="R48"/>
    </row>
    <row r="49" spans="1:18" x14ac:dyDescent="0.2">
      <c r="G49" s="72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 s="4" t="s">
        <v>233</v>
      </c>
      <c r="G50" s="72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G51" s="72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 s="3" t="s">
        <v>54</v>
      </c>
      <c r="B52" s="3" t="s">
        <v>55</v>
      </c>
      <c r="C52" s="11" t="s">
        <v>249</v>
      </c>
      <c r="G52" s="7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 s="2" t="s">
        <v>57</v>
      </c>
      <c r="B53" s="2" t="s">
        <v>41</v>
      </c>
      <c r="C53" s="9">
        <f>'Despesa - Access'!O32</f>
        <v>-897349.44</v>
      </c>
      <c r="G53" s="72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 s="2" t="s">
        <v>58</v>
      </c>
      <c r="B54" s="2" t="s">
        <v>42</v>
      </c>
      <c r="C54" s="9">
        <f>'Despesa - Access'!O33</f>
        <v>-261900</v>
      </c>
      <c r="G54" s="72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 s="2" t="s">
        <v>59</v>
      </c>
      <c r="B55" s="2" t="s">
        <v>83</v>
      </c>
      <c r="C55" s="9">
        <f>'Despesa - Access'!O34</f>
        <v>52399.199999999997</v>
      </c>
      <c r="G55" s="72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 s="2" t="s">
        <v>60</v>
      </c>
      <c r="B56" s="2" t="s">
        <v>43</v>
      </c>
      <c r="C56" s="9">
        <f>'Despesa - Access'!O35</f>
        <v>0</v>
      </c>
      <c r="G56" s="72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 s="2" t="s">
        <v>61</v>
      </c>
      <c r="B57" s="2" t="s">
        <v>44</v>
      </c>
      <c r="C57" s="9">
        <f>'Despesa - Access'!O36</f>
        <v>-673713.81</v>
      </c>
      <c r="G57" s="72"/>
      <c r="H57"/>
      <c r="I57"/>
      <c r="J57"/>
      <c r="K57"/>
      <c r="L57"/>
      <c r="M57"/>
      <c r="N57"/>
      <c r="O57"/>
      <c r="P57"/>
      <c r="Q57"/>
      <c r="R57"/>
    </row>
    <row r="58" spans="1:18" x14ac:dyDescent="0.2">
      <c r="A58" s="86" t="s">
        <v>87</v>
      </c>
      <c r="B58" s="86"/>
      <c r="C58" s="10">
        <f>SUM(C53:C57)</f>
        <v>-1780564.05</v>
      </c>
      <c r="G58" s="72"/>
      <c r="H58"/>
      <c r="I58"/>
      <c r="J58"/>
      <c r="K58"/>
      <c r="L58"/>
      <c r="M58"/>
      <c r="N58"/>
      <c r="O58"/>
      <c r="P58"/>
      <c r="Q58"/>
      <c r="R58"/>
    </row>
    <row r="59" spans="1:18" x14ac:dyDescent="0.2">
      <c r="G59" s="72"/>
      <c r="H59"/>
      <c r="I59"/>
      <c r="J59"/>
      <c r="K59"/>
      <c r="L59"/>
      <c r="M59"/>
      <c r="N59"/>
      <c r="O59"/>
      <c r="P59"/>
      <c r="Q59"/>
      <c r="R59"/>
    </row>
    <row r="60" spans="1:18" x14ac:dyDescent="0.2">
      <c r="A60" s="4" t="s">
        <v>89</v>
      </c>
      <c r="G60" s="72"/>
      <c r="H60"/>
      <c r="I60"/>
      <c r="J60"/>
      <c r="K60"/>
      <c r="L60"/>
      <c r="M60"/>
      <c r="N60"/>
      <c r="O60"/>
      <c r="P60"/>
      <c r="Q60"/>
      <c r="R60"/>
    </row>
    <row r="61" spans="1:18" x14ac:dyDescent="0.2">
      <c r="G61" s="72"/>
      <c r="H61"/>
      <c r="I61"/>
      <c r="J61"/>
      <c r="K61"/>
      <c r="L61"/>
      <c r="M61"/>
      <c r="N61"/>
      <c r="O61"/>
      <c r="P61"/>
      <c r="Q61"/>
      <c r="R61"/>
    </row>
    <row r="62" spans="1:18" x14ac:dyDescent="0.2">
      <c r="A62" s="3" t="s">
        <v>54</v>
      </c>
      <c r="B62" s="3" t="s">
        <v>55</v>
      </c>
      <c r="C62" s="11" t="s">
        <v>249</v>
      </c>
      <c r="G62" s="72"/>
      <c r="H62"/>
      <c r="I62"/>
      <c r="J62"/>
      <c r="K62"/>
      <c r="L62"/>
      <c r="M62"/>
      <c r="N62"/>
      <c r="O62"/>
      <c r="P62"/>
      <c r="Q62"/>
      <c r="R62"/>
    </row>
    <row r="63" spans="1:18" x14ac:dyDescent="0.2">
      <c r="A63" s="2" t="s">
        <v>57</v>
      </c>
      <c r="B63" s="2" t="s">
        <v>46</v>
      </c>
      <c r="C63" s="9">
        <f>'Despesa - Access'!O37</f>
        <v>0</v>
      </c>
      <c r="G63" s="72"/>
      <c r="H63"/>
      <c r="I63"/>
      <c r="J63"/>
      <c r="K63"/>
      <c r="L63"/>
      <c r="M63"/>
      <c r="N63"/>
      <c r="O63"/>
      <c r="P63"/>
      <c r="Q63"/>
      <c r="R63"/>
    </row>
    <row r="64" spans="1:18" x14ac:dyDescent="0.2">
      <c r="A64" s="2" t="s">
        <v>58</v>
      </c>
      <c r="B64" s="2" t="s">
        <v>47</v>
      </c>
      <c r="C64" s="9">
        <f>'Despesa - Access'!O38</f>
        <v>0</v>
      </c>
      <c r="G64" s="72"/>
      <c r="H64"/>
      <c r="I64"/>
      <c r="J64"/>
      <c r="K64"/>
      <c r="L64"/>
      <c r="M64"/>
      <c r="N64"/>
      <c r="O64"/>
      <c r="P64"/>
      <c r="Q64"/>
      <c r="R64"/>
    </row>
    <row r="65" spans="1:18" x14ac:dyDescent="0.2">
      <c r="A65" s="86" t="s">
        <v>87</v>
      </c>
      <c r="B65" s="86"/>
      <c r="C65" s="10">
        <f>SUM(C63:C64)</f>
        <v>0</v>
      </c>
      <c r="G65" s="72"/>
      <c r="H65"/>
      <c r="I65"/>
      <c r="J65"/>
      <c r="K65"/>
      <c r="L65"/>
      <c r="M65"/>
      <c r="N65"/>
      <c r="O65"/>
      <c r="P65"/>
      <c r="Q65"/>
      <c r="R65"/>
    </row>
    <row r="66" spans="1:18" x14ac:dyDescent="0.2">
      <c r="G66" s="72"/>
      <c r="H66"/>
      <c r="I66"/>
      <c r="J66"/>
      <c r="K66"/>
      <c r="L66"/>
      <c r="M66"/>
      <c r="N66"/>
      <c r="O66"/>
      <c r="P66"/>
      <c r="Q66"/>
      <c r="R66"/>
    </row>
    <row r="67" spans="1:18" x14ac:dyDescent="0.2">
      <c r="A67" s="4" t="s">
        <v>90</v>
      </c>
      <c r="G67" s="72"/>
      <c r="H67"/>
      <c r="I67"/>
      <c r="J67"/>
      <c r="K67"/>
      <c r="L67"/>
      <c r="M67"/>
      <c r="N67"/>
      <c r="O67"/>
      <c r="P67"/>
      <c r="Q67"/>
      <c r="R67"/>
    </row>
    <row r="68" spans="1:18" x14ac:dyDescent="0.2">
      <c r="G68" s="72"/>
      <c r="H68"/>
      <c r="I68"/>
      <c r="J68"/>
      <c r="K68"/>
      <c r="L68"/>
      <c r="M68"/>
      <c r="N68"/>
      <c r="O68"/>
      <c r="P68"/>
      <c r="Q68"/>
      <c r="R68"/>
    </row>
    <row r="69" spans="1:18" x14ac:dyDescent="0.2">
      <c r="A69" s="3" t="s">
        <v>54</v>
      </c>
      <c r="B69" s="3" t="s">
        <v>55</v>
      </c>
      <c r="C69" s="11" t="s">
        <v>249</v>
      </c>
      <c r="G69" s="72"/>
      <c r="H69"/>
      <c r="I69"/>
      <c r="J69"/>
      <c r="K69"/>
      <c r="L69"/>
      <c r="M69"/>
      <c r="N69"/>
      <c r="O69"/>
      <c r="P69"/>
      <c r="Q69"/>
      <c r="R69"/>
    </row>
    <row r="70" spans="1:18" x14ac:dyDescent="0.2">
      <c r="A70" s="2" t="s">
        <v>57</v>
      </c>
      <c r="B70" s="2" t="s">
        <v>91</v>
      </c>
      <c r="C70" s="9">
        <f>'Financeiro - Access'!P2</f>
        <v>8002812.7300000004</v>
      </c>
      <c r="G70" s="72"/>
      <c r="H70"/>
      <c r="I70"/>
      <c r="J70"/>
      <c r="K70"/>
      <c r="L70"/>
      <c r="M70"/>
      <c r="N70"/>
      <c r="O70"/>
      <c r="P70"/>
      <c r="Q70"/>
      <c r="R70"/>
    </row>
    <row r="71" spans="1:18" x14ac:dyDescent="0.2">
      <c r="A71" s="2" t="s">
        <v>58</v>
      </c>
      <c r="B71" s="2" t="s">
        <v>92</v>
      </c>
      <c r="C71" s="9">
        <f>'Financeiro - Access'!P3</f>
        <v>3185749.67</v>
      </c>
      <c r="G71" s="72"/>
      <c r="H71"/>
      <c r="I71"/>
      <c r="J71"/>
      <c r="K71"/>
      <c r="L71"/>
      <c r="M71"/>
      <c r="N71"/>
      <c r="O71"/>
      <c r="P71"/>
      <c r="Q71"/>
      <c r="R71"/>
    </row>
    <row r="72" spans="1:18" x14ac:dyDescent="0.2">
      <c r="A72" s="2" t="s">
        <v>59</v>
      </c>
      <c r="B72" s="2" t="s">
        <v>161</v>
      </c>
      <c r="C72" s="9">
        <f>'Financeiro - Access'!P4</f>
        <v>1031298.2</v>
      </c>
      <c r="G72" s="72"/>
      <c r="H72"/>
      <c r="I72"/>
      <c r="J72"/>
      <c r="K72"/>
      <c r="L72"/>
      <c r="M72"/>
      <c r="N72"/>
      <c r="O72"/>
      <c r="P72"/>
      <c r="Q72"/>
      <c r="R72"/>
    </row>
    <row r="73" spans="1:18" x14ac:dyDescent="0.2">
      <c r="A73" s="2" t="s">
        <v>60</v>
      </c>
      <c r="B73" s="2" t="s">
        <v>242</v>
      </c>
      <c r="C73" s="9">
        <f>'Financeiro - Access'!P5</f>
        <v>0</v>
      </c>
      <c r="G73" s="72"/>
      <c r="H73"/>
      <c r="I73"/>
      <c r="J73"/>
      <c r="K73"/>
      <c r="L73"/>
      <c r="M73"/>
      <c r="N73"/>
      <c r="O73"/>
      <c r="P73"/>
      <c r="Q73"/>
      <c r="R73"/>
    </row>
    <row r="74" spans="1:18" x14ac:dyDescent="0.2">
      <c r="A74" s="86" t="s">
        <v>87</v>
      </c>
      <c r="B74" s="86"/>
      <c r="C74" s="10">
        <f>SUM(C70:C73)</f>
        <v>12219860.6</v>
      </c>
      <c r="G74" s="72"/>
      <c r="H74"/>
      <c r="I74"/>
      <c r="J74"/>
      <c r="K74"/>
      <c r="L74"/>
      <c r="M74"/>
      <c r="N74"/>
      <c r="O74"/>
      <c r="P74"/>
      <c r="Q74"/>
      <c r="R74"/>
    </row>
    <row r="75" spans="1:18" x14ac:dyDescent="0.2">
      <c r="G75" s="72"/>
      <c r="H75"/>
      <c r="I75"/>
      <c r="J75"/>
      <c r="K75"/>
      <c r="L75"/>
      <c r="M75"/>
      <c r="N75"/>
      <c r="O75"/>
      <c r="P75"/>
      <c r="Q75"/>
      <c r="R75"/>
    </row>
    <row r="76" spans="1:18" x14ac:dyDescent="0.2">
      <c r="A76" s="4" t="s">
        <v>226</v>
      </c>
      <c r="G76" s="72"/>
      <c r="H76"/>
      <c r="I76"/>
      <c r="J76"/>
      <c r="K76"/>
      <c r="L76"/>
      <c r="M76"/>
      <c r="N76"/>
      <c r="O76"/>
      <c r="P76"/>
      <c r="Q76"/>
      <c r="R76"/>
    </row>
    <row r="77" spans="1:18" x14ac:dyDescent="0.2">
      <c r="G77" s="72"/>
      <c r="H77"/>
      <c r="I77"/>
      <c r="J77"/>
      <c r="K77"/>
      <c r="L77"/>
      <c r="M77"/>
      <c r="N77"/>
      <c r="O77"/>
      <c r="P77"/>
      <c r="Q77"/>
      <c r="R77"/>
    </row>
    <row r="78" spans="1:18" x14ac:dyDescent="0.2">
      <c r="A78" s="3" t="s">
        <v>54</v>
      </c>
      <c r="B78" s="3" t="s">
        <v>55</v>
      </c>
      <c r="C78" s="11" t="s">
        <v>248</v>
      </c>
      <c r="G78" s="72"/>
      <c r="H78"/>
      <c r="I78"/>
      <c r="J78"/>
      <c r="K78"/>
      <c r="L78"/>
      <c r="M78"/>
      <c r="N78"/>
      <c r="O78"/>
      <c r="P78"/>
      <c r="Q78"/>
      <c r="R78"/>
    </row>
    <row r="79" spans="1:18" x14ac:dyDescent="0.2">
      <c r="A79" s="2" t="s">
        <v>57</v>
      </c>
      <c r="B79" s="2" t="s">
        <v>243</v>
      </c>
      <c r="C79" s="9"/>
      <c r="H79"/>
      <c r="I79"/>
      <c r="J79"/>
      <c r="K79"/>
      <c r="L79"/>
      <c r="M79"/>
      <c r="N79"/>
      <c r="O79"/>
      <c r="P79"/>
      <c r="Q79"/>
      <c r="R79"/>
    </row>
    <row r="80" spans="1:18" x14ac:dyDescent="0.2">
      <c r="A80" s="2" t="s">
        <v>58</v>
      </c>
      <c r="B80" s="2" t="s">
        <v>244</v>
      </c>
      <c r="C80" s="9"/>
      <c r="H80"/>
      <c r="I80"/>
      <c r="J80"/>
      <c r="K80"/>
      <c r="L80"/>
      <c r="M80"/>
      <c r="N80"/>
      <c r="O80"/>
      <c r="P80"/>
      <c r="Q80"/>
      <c r="R80"/>
    </row>
    <row r="81" spans="1:18" x14ac:dyDescent="0.2">
      <c r="A81" s="2" t="s">
        <v>59</v>
      </c>
      <c r="B81" s="2" t="s">
        <v>245</v>
      </c>
      <c r="C81" s="9"/>
      <c r="H81"/>
      <c r="I81"/>
      <c r="J81"/>
      <c r="K81"/>
      <c r="L81"/>
      <c r="M81"/>
      <c r="N81"/>
      <c r="O81"/>
      <c r="P81"/>
      <c r="Q81"/>
      <c r="R81"/>
    </row>
    <row r="82" spans="1:18" x14ac:dyDescent="0.2">
      <c r="A82" s="2" t="s">
        <v>60</v>
      </c>
      <c r="B82" s="2" t="s">
        <v>93</v>
      </c>
      <c r="C82" s="9">
        <v>906883</v>
      </c>
      <c r="H82"/>
      <c r="I82"/>
      <c r="J82"/>
      <c r="K82"/>
      <c r="L82"/>
      <c r="M82"/>
      <c r="N82"/>
      <c r="O82"/>
      <c r="P82"/>
      <c r="Q82"/>
      <c r="R82"/>
    </row>
    <row r="83" spans="1:18" x14ac:dyDescent="0.2">
      <c r="A83" s="86" t="s">
        <v>87</v>
      </c>
      <c r="B83" s="86"/>
      <c r="C83" s="10">
        <f>SUM(C79:C82)</f>
        <v>906883</v>
      </c>
    </row>
    <row r="84" spans="1:18" x14ac:dyDescent="0.2">
      <c r="A84" s="96" t="s">
        <v>296</v>
      </c>
      <c r="B84" s="96"/>
      <c r="C84" s="96"/>
    </row>
    <row r="85" spans="1:18" x14ac:dyDescent="0.2">
      <c r="A85" s="98"/>
      <c r="B85" s="98"/>
      <c r="C85" s="98"/>
    </row>
    <row r="93" spans="1:18" ht="12.75" customHeight="1" x14ac:dyDescent="0.2"/>
  </sheetData>
  <mergeCells count="15"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scale="5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showGridLines="0" view="pageBreakPreview" topLeftCell="A19" zoomScale="115" zoomScaleNormal="100" zoomScaleSheetLayoutView="115" workbookViewId="0">
      <selection activeCell="B8" sqref="B8:C8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85" t="s">
        <v>231</v>
      </c>
      <c r="B1" s="85"/>
      <c r="C1" s="85"/>
    </row>
    <row r="3" spans="1:3" x14ac:dyDescent="0.2">
      <c r="A3" s="2" t="s">
        <v>48</v>
      </c>
      <c r="B3" s="80" t="s">
        <v>228</v>
      </c>
      <c r="C3" s="81"/>
    </row>
    <row r="4" spans="1:3" x14ac:dyDescent="0.2">
      <c r="A4" s="2" t="s">
        <v>49</v>
      </c>
      <c r="B4" s="87" t="s">
        <v>229</v>
      </c>
      <c r="C4" s="87"/>
    </row>
    <row r="5" spans="1:3" x14ac:dyDescent="0.2">
      <c r="A5" s="2" t="s">
        <v>50</v>
      </c>
      <c r="B5" s="88" t="s">
        <v>336</v>
      </c>
      <c r="C5" s="87"/>
    </row>
    <row r="6" spans="1:3" x14ac:dyDescent="0.2">
      <c r="A6" s="2" t="s">
        <v>51</v>
      </c>
      <c r="B6" s="87" t="s">
        <v>230</v>
      </c>
      <c r="C6" s="87"/>
    </row>
    <row r="7" spans="1:3" x14ac:dyDescent="0.2">
      <c r="A7" s="2" t="s">
        <v>52</v>
      </c>
      <c r="B7" s="112" t="s">
        <v>337</v>
      </c>
      <c r="C7" s="112"/>
    </row>
    <row r="8" spans="1:3" x14ac:dyDescent="0.2">
      <c r="A8" s="2" t="s">
        <v>53</v>
      </c>
      <c r="B8" s="84">
        <v>42755</v>
      </c>
      <c r="C8" s="81"/>
    </row>
    <row r="10" spans="1:3" x14ac:dyDescent="0.2">
      <c r="A10" s="4" t="s">
        <v>232</v>
      </c>
    </row>
    <row r="12" spans="1:3" x14ac:dyDescent="0.2">
      <c r="A12" s="3" t="s">
        <v>54</v>
      </c>
      <c r="B12" s="3" t="s">
        <v>55</v>
      </c>
      <c r="C12" s="11" t="s">
        <v>248</v>
      </c>
    </row>
    <row r="13" spans="1:3" x14ac:dyDescent="0.2">
      <c r="A13" s="2" t="s">
        <v>57</v>
      </c>
      <c r="B13" s="5" t="s">
        <v>17</v>
      </c>
      <c r="C13" s="10">
        <f>'RP - Access'!E2</f>
        <v>491044.87</v>
      </c>
    </row>
    <row r="14" spans="1:3" x14ac:dyDescent="0.2">
      <c r="A14" s="2" t="s">
        <v>58</v>
      </c>
      <c r="B14" s="5" t="s">
        <v>18</v>
      </c>
      <c r="C14" s="10">
        <f>'RP - Access'!E3</f>
        <v>58480.62</v>
      </c>
    </row>
    <row r="15" spans="1:3" x14ac:dyDescent="0.2">
      <c r="A15" s="2" t="s">
        <v>59</v>
      </c>
      <c r="B15" s="5" t="s">
        <v>246</v>
      </c>
      <c r="C15" s="10">
        <f>'RP - Access'!E4</f>
        <v>11353.09</v>
      </c>
    </row>
    <row r="16" spans="1:3" ht="51" x14ac:dyDescent="0.2">
      <c r="A16" s="6" t="s">
        <v>60</v>
      </c>
      <c r="B16" s="5" t="s">
        <v>250</v>
      </c>
      <c r="C16" s="10">
        <f>'RP - Access'!E5</f>
        <v>0</v>
      </c>
    </row>
    <row r="17" spans="1:3" x14ac:dyDescent="0.2">
      <c r="A17" s="86" t="s">
        <v>87</v>
      </c>
      <c r="B17" s="86"/>
      <c r="C17" s="10">
        <f>SUM(C13:C16)</f>
        <v>560878.57999999996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248</v>
      </c>
    </row>
    <row r="22" spans="1:3" x14ac:dyDescent="0.2">
      <c r="A22" s="2" t="s">
        <v>57</v>
      </c>
      <c r="B22" s="2" t="s">
        <v>19</v>
      </c>
      <c r="C22" s="10">
        <f>'RP - Access'!E6</f>
        <v>0</v>
      </c>
    </row>
    <row r="23" spans="1:3" x14ac:dyDescent="0.2">
      <c r="A23" s="2" t="s">
        <v>58</v>
      </c>
      <c r="B23" s="2" t="s">
        <v>20</v>
      </c>
      <c r="C23" s="10">
        <f>'RP - Access'!E7</f>
        <v>0</v>
      </c>
    </row>
    <row r="24" spans="1:3" x14ac:dyDescent="0.2">
      <c r="A24" s="2" t="s">
        <v>59</v>
      </c>
      <c r="B24" s="2" t="s">
        <v>21</v>
      </c>
      <c r="C24" s="10">
        <f>'RP - Access'!E8</f>
        <v>1398</v>
      </c>
    </row>
    <row r="25" spans="1:3" x14ac:dyDescent="0.2">
      <c r="A25" s="2" t="s">
        <v>60</v>
      </c>
      <c r="B25" s="2" t="s">
        <v>22</v>
      </c>
      <c r="C25" s="10">
        <f>'RP - Access'!E9</f>
        <v>130000.5</v>
      </c>
    </row>
    <row r="26" spans="1:3" x14ac:dyDescent="0.2">
      <c r="A26" s="2" t="s">
        <v>61</v>
      </c>
      <c r="B26" s="2" t="s">
        <v>23</v>
      </c>
      <c r="C26" s="10">
        <f>'RP - Access'!E10</f>
        <v>0</v>
      </c>
    </row>
    <row r="27" spans="1:3" x14ac:dyDescent="0.2">
      <c r="A27" s="2" t="s">
        <v>62</v>
      </c>
      <c r="B27" s="2" t="s">
        <v>84</v>
      </c>
      <c r="C27" s="10">
        <f>'RP - Access'!E11</f>
        <v>0</v>
      </c>
    </row>
    <row r="28" spans="1:3" x14ac:dyDescent="0.2">
      <c r="A28" s="2" t="s">
        <v>63</v>
      </c>
      <c r="B28" s="2" t="s">
        <v>24</v>
      </c>
      <c r="C28" s="10">
        <f>'RP - Access'!E12</f>
        <v>62140</v>
      </c>
    </row>
    <row r="29" spans="1:3" x14ac:dyDescent="0.2">
      <c r="A29" s="2" t="s">
        <v>64</v>
      </c>
      <c r="B29" s="2" t="s">
        <v>25</v>
      </c>
      <c r="C29" s="10">
        <f>'RP - Access'!E13</f>
        <v>49036.639999999999</v>
      </c>
    </row>
    <row r="30" spans="1:3" x14ac:dyDescent="0.2">
      <c r="A30" s="2" t="s">
        <v>65</v>
      </c>
      <c r="B30" s="2" t="s">
        <v>26</v>
      </c>
      <c r="C30" s="10">
        <f>'RP - Access'!E14</f>
        <v>19302.189999999999</v>
      </c>
    </row>
    <row r="31" spans="1:3" x14ac:dyDescent="0.2">
      <c r="A31" s="2" t="s">
        <v>66</v>
      </c>
      <c r="B31" s="2" t="s">
        <v>27</v>
      </c>
      <c r="C31" s="10">
        <f>'RP - Access'!E15</f>
        <v>47700</v>
      </c>
    </row>
    <row r="32" spans="1:3" x14ac:dyDescent="0.2">
      <c r="A32" s="2" t="s">
        <v>67</v>
      </c>
      <c r="B32" s="2" t="s">
        <v>28</v>
      </c>
      <c r="C32" s="10">
        <f>'RP - Access'!E16</f>
        <v>13019.34</v>
      </c>
    </row>
    <row r="33" spans="1:3" x14ac:dyDescent="0.2">
      <c r="A33" s="2" t="s">
        <v>68</v>
      </c>
      <c r="B33" s="2" t="s">
        <v>29</v>
      </c>
      <c r="C33" s="10">
        <f>'RP - Access'!E17</f>
        <v>130573.78</v>
      </c>
    </row>
    <row r="34" spans="1:3" ht="63.75" x14ac:dyDescent="0.2">
      <c r="A34" s="6" t="s">
        <v>69</v>
      </c>
      <c r="B34" s="7" t="s">
        <v>253</v>
      </c>
      <c r="C34" s="10">
        <f>'RP - Access'!E18</f>
        <v>27559.7</v>
      </c>
    </row>
    <row r="35" spans="1:3" x14ac:dyDescent="0.2">
      <c r="A35" s="2" t="s">
        <v>70</v>
      </c>
      <c r="B35" s="2" t="s">
        <v>30</v>
      </c>
      <c r="C35" s="10">
        <f>'RP - Access'!E19</f>
        <v>103615.22</v>
      </c>
    </row>
    <row r="36" spans="1:3" x14ac:dyDescent="0.2">
      <c r="A36" s="2" t="s">
        <v>71</v>
      </c>
      <c r="B36" s="2" t="s">
        <v>241</v>
      </c>
      <c r="C36" s="10">
        <f>'RP - Access'!E20</f>
        <v>142049.32999999999</v>
      </c>
    </row>
    <row r="37" spans="1:3" x14ac:dyDescent="0.2">
      <c r="A37" s="2" t="s">
        <v>72</v>
      </c>
      <c r="B37" s="2" t="s">
        <v>31</v>
      </c>
      <c r="C37" s="10">
        <f>'RP - Access'!E21</f>
        <v>4841.1899999999996</v>
      </c>
    </row>
    <row r="38" spans="1:3" ht="25.5" x14ac:dyDescent="0.2">
      <c r="A38" s="25" t="s">
        <v>73</v>
      </c>
      <c r="B38" s="25" t="s">
        <v>85</v>
      </c>
      <c r="C38" s="10">
        <f>'RP - Access'!E22</f>
        <v>17777.18</v>
      </c>
    </row>
    <row r="39" spans="1:3" x14ac:dyDescent="0.2">
      <c r="A39" s="2" t="s">
        <v>74</v>
      </c>
      <c r="B39" s="2" t="s">
        <v>32</v>
      </c>
      <c r="C39" s="10">
        <f>'RP - Access'!E23</f>
        <v>6266</v>
      </c>
    </row>
    <row r="40" spans="1:3" x14ac:dyDescent="0.2">
      <c r="A40" s="2" t="s">
        <v>75</v>
      </c>
      <c r="B40" s="2" t="s">
        <v>33</v>
      </c>
      <c r="C40" s="10">
        <f>'RP - Access'!E24</f>
        <v>84154.68</v>
      </c>
    </row>
    <row r="41" spans="1:3" x14ac:dyDescent="0.2">
      <c r="A41" s="2" t="s">
        <v>76</v>
      </c>
      <c r="B41" s="2" t="s">
        <v>34</v>
      </c>
      <c r="C41" s="10">
        <f>'RP - Access'!E25</f>
        <v>0</v>
      </c>
    </row>
    <row r="42" spans="1:3" x14ac:dyDescent="0.2">
      <c r="A42" s="2" t="s">
        <v>77</v>
      </c>
      <c r="B42" s="2" t="s">
        <v>35</v>
      </c>
      <c r="C42" s="10">
        <f>'RP - Access'!E26</f>
        <v>0</v>
      </c>
    </row>
    <row r="43" spans="1:3" x14ac:dyDescent="0.2">
      <c r="A43" s="2" t="s">
        <v>78</v>
      </c>
      <c r="B43" s="2" t="s">
        <v>36</v>
      </c>
      <c r="C43" s="10">
        <f>'RP - Access'!E27</f>
        <v>0</v>
      </c>
    </row>
    <row r="44" spans="1:3" x14ac:dyDescent="0.2">
      <c r="A44" s="2" t="s">
        <v>79</v>
      </c>
      <c r="B44" s="2" t="s">
        <v>37</v>
      </c>
      <c r="C44" s="10">
        <f>'RP - Access'!E28</f>
        <v>3185.23</v>
      </c>
    </row>
    <row r="45" spans="1:3" x14ac:dyDescent="0.2">
      <c r="A45" s="2" t="s">
        <v>80</v>
      </c>
      <c r="B45" s="2" t="s">
        <v>86</v>
      </c>
      <c r="C45" s="10">
        <f>'RP - Access'!E29</f>
        <v>14129.51</v>
      </c>
    </row>
    <row r="46" spans="1:3" x14ac:dyDescent="0.2">
      <c r="A46" s="2" t="s">
        <v>81</v>
      </c>
      <c r="B46" s="2" t="s">
        <v>38</v>
      </c>
      <c r="C46" s="10">
        <f>'RP - Access'!E30</f>
        <v>0</v>
      </c>
    </row>
    <row r="47" spans="1:3" x14ac:dyDescent="0.2">
      <c r="A47" s="2" t="s">
        <v>82</v>
      </c>
      <c r="B47" s="2" t="s">
        <v>39</v>
      </c>
      <c r="C47" s="10">
        <f>'RP - Access'!E31</f>
        <v>146946.26</v>
      </c>
    </row>
    <row r="48" spans="1:3" x14ac:dyDescent="0.2">
      <c r="A48" s="86" t="s">
        <v>87</v>
      </c>
      <c r="B48" s="86"/>
      <c r="C48" s="10">
        <f>SUM(C22:C47)</f>
        <v>1003694.75</v>
      </c>
    </row>
    <row r="50" spans="1:3" x14ac:dyDescent="0.2">
      <c r="A50" s="4" t="s">
        <v>233</v>
      </c>
    </row>
    <row r="52" spans="1:3" x14ac:dyDescent="0.2">
      <c r="A52" s="3" t="s">
        <v>54</v>
      </c>
      <c r="B52" s="3" t="s">
        <v>55</v>
      </c>
      <c r="C52" s="11" t="s">
        <v>249</v>
      </c>
    </row>
    <row r="53" spans="1:3" x14ac:dyDescent="0.2">
      <c r="A53" s="2" t="s">
        <v>57</v>
      </c>
      <c r="B53" s="2" t="s">
        <v>41</v>
      </c>
      <c r="C53" s="10">
        <f>'RP - Access'!E32</f>
        <v>43368.28</v>
      </c>
    </row>
    <row r="54" spans="1:3" x14ac:dyDescent="0.2">
      <c r="A54" s="2" t="s">
        <v>58</v>
      </c>
      <c r="B54" s="2" t="s">
        <v>42</v>
      </c>
      <c r="C54" s="10">
        <f>'RP - Access'!E33</f>
        <v>0</v>
      </c>
    </row>
    <row r="55" spans="1:3" x14ac:dyDescent="0.2">
      <c r="A55" s="2" t="s">
        <v>59</v>
      </c>
      <c r="B55" s="2" t="s">
        <v>83</v>
      </c>
      <c r="C55" s="10">
        <f>'RP - Access'!E34</f>
        <v>7797.9</v>
      </c>
    </row>
    <row r="56" spans="1:3" x14ac:dyDescent="0.2">
      <c r="A56" s="2" t="s">
        <v>60</v>
      </c>
      <c r="B56" s="2" t="s">
        <v>43</v>
      </c>
      <c r="C56" s="10">
        <f>'RP - Access'!E35</f>
        <v>0</v>
      </c>
    </row>
    <row r="57" spans="1:3" x14ac:dyDescent="0.2">
      <c r="A57" s="2" t="s">
        <v>61</v>
      </c>
      <c r="B57" s="2" t="s">
        <v>44</v>
      </c>
      <c r="C57" s="10">
        <f>'RP - Access'!E36</f>
        <v>188543.3</v>
      </c>
    </row>
    <row r="58" spans="1:3" x14ac:dyDescent="0.2">
      <c r="A58" s="86" t="s">
        <v>87</v>
      </c>
      <c r="B58" s="86"/>
      <c r="C58" s="10">
        <f>SUM(C53:C57)</f>
        <v>239709.47999999998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249</v>
      </c>
    </row>
    <row r="63" spans="1:3" x14ac:dyDescent="0.2">
      <c r="A63" s="2" t="s">
        <v>57</v>
      </c>
      <c r="B63" s="2" t="s">
        <v>46</v>
      </c>
      <c r="C63" s="10">
        <f>'RP - Access'!E37</f>
        <v>0</v>
      </c>
    </row>
    <row r="64" spans="1:3" x14ac:dyDescent="0.2">
      <c r="A64" s="2" t="s">
        <v>58</v>
      </c>
      <c r="B64" s="2" t="s">
        <v>47</v>
      </c>
      <c r="C64" s="10">
        <f>'RP - Access'!E38</f>
        <v>0</v>
      </c>
    </row>
    <row r="65" spans="1:3" x14ac:dyDescent="0.2">
      <c r="A65" s="86" t="s">
        <v>87</v>
      </c>
      <c r="B65" s="86"/>
      <c r="C65" s="10">
        <f>SUM(C63:C64)</f>
        <v>0</v>
      </c>
    </row>
    <row r="66" spans="1:3" x14ac:dyDescent="0.2">
      <c r="A66" s="113" t="s">
        <v>297</v>
      </c>
      <c r="B66" s="113"/>
      <c r="C66" s="113"/>
    </row>
    <row r="68" spans="1:3" x14ac:dyDescent="0.2">
      <c r="A68" s="111" t="s">
        <v>170</v>
      </c>
      <c r="B68" s="111"/>
      <c r="C68" s="111"/>
    </row>
    <row r="70" spans="1:3" x14ac:dyDescent="0.2">
      <c r="A70" s="109" t="s">
        <v>339</v>
      </c>
      <c r="B70" s="110"/>
      <c r="C70" s="64">
        <v>1804282.81</v>
      </c>
    </row>
    <row r="71" spans="1:3" x14ac:dyDescent="0.2">
      <c r="A71" s="80" t="s">
        <v>169</v>
      </c>
      <c r="B71" s="81"/>
      <c r="C71" s="63">
        <f>C17+C48+C58+C65</f>
        <v>1804282.81</v>
      </c>
    </row>
  </sheetData>
  <mergeCells count="15">
    <mergeCell ref="A65:B65"/>
    <mergeCell ref="A70:B70"/>
    <mergeCell ref="A68:C68"/>
    <mergeCell ref="A71:B71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6:C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view="pageBreakPreview" zoomScale="60" zoomScaleNormal="100" workbookViewId="0">
      <selection activeCell="B8" sqref="B8:C8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6.5703125" style="21" bestFit="1" customWidth="1"/>
    <col min="5" max="5" width="4.7109375" style="21" bestFit="1" customWidth="1"/>
    <col min="6" max="6" width="6.140625" style="21" bestFit="1" customWidth="1"/>
    <col min="7" max="15" width="13.7109375" style="22" customWidth="1"/>
    <col min="16" max="16" width="8.7109375" style="23" customWidth="1"/>
    <col min="17" max="17" width="13.7109375" style="22" customWidth="1"/>
    <col min="18" max="18" width="8.7109375" style="23" customWidth="1"/>
    <col min="19" max="19" width="13.7109375" style="22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14" t="s">
        <v>206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146</v>
      </c>
      <c r="B3" s="14" t="s">
        <v>147</v>
      </c>
      <c r="C3" s="14" t="s">
        <v>148</v>
      </c>
      <c r="D3" s="14" t="s">
        <v>97</v>
      </c>
      <c r="E3" s="14" t="s">
        <v>149</v>
      </c>
      <c r="F3" s="14" t="s">
        <v>99</v>
      </c>
      <c r="G3" s="15" t="s">
        <v>150</v>
      </c>
      <c r="H3" s="15" t="s">
        <v>101</v>
      </c>
      <c r="I3" s="15" t="s">
        <v>102</v>
      </c>
      <c r="J3" s="15" t="s">
        <v>151</v>
      </c>
      <c r="K3" s="15" t="s">
        <v>152</v>
      </c>
      <c r="L3" s="15" t="s">
        <v>153</v>
      </c>
      <c r="M3" s="15" t="s">
        <v>106</v>
      </c>
      <c r="N3" s="15" t="s">
        <v>154</v>
      </c>
      <c r="O3" s="15" t="s">
        <v>108</v>
      </c>
      <c r="P3" s="16" t="s">
        <v>155</v>
      </c>
      <c r="Q3" s="15" t="s">
        <v>110</v>
      </c>
      <c r="R3" s="16" t="s">
        <v>155</v>
      </c>
      <c r="S3" s="15" t="s">
        <v>112</v>
      </c>
      <c r="T3" s="16" t="s">
        <v>155</v>
      </c>
    </row>
    <row r="4" spans="1:20" ht="30" customHeight="1" x14ac:dyDescent="0.2">
      <c r="A4" s="18" t="str">
        <f>'Orcamento - Access'!A2</f>
        <v>0569.4257</v>
      </c>
      <c r="B4" s="18" t="str">
        <f>'Orcamento - Access'!B2</f>
        <v>Prestação Jurisdicional na Justiça Federal / Julgamento de Causa - Pessoal</v>
      </c>
      <c r="C4" s="18" t="str">
        <f>'Orcamento - Access'!C2</f>
        <v>02.061</v>
      </c>
      <c r="D4" s="18" t="str">
        <f>'Orcamento - Access'!D2</f>
        <v>F</v>
      </c>
      <c r="E4" s="18" t="str">
        <f>'Orcamento - Access'!E2</f>
        <v>1</v>
      </c>
      <c r="F4" s="18" t="str">
        <f>'Orcamento - Access'!F2</f>
        <v>100</v>
      </c>
      <c r="G4" s="19">
        <f>'Orcamento - Access'!G2</f>
        <v>0</v>
      </c>
      <c r="H4" s="19">
        <f>'Orcamento - Access'!H2</f>
        <v>0</v>
      </c>
      <c r="I4" s="19">
        <f>'Orcamento - Access'!I2</f>
        <v>0</v>
      </c>
      <c r="J4" s="19">
        <f>'Orcamento - Access'!J2</f>
        <v>0</v>
      </c>
      <c r="K4" s="19">
        <f>'Orcamento - Access'!K2</f>
        <v>0</v>
      </c>
      <c r="L4" s="19">
        <f>'Orcamento - Access'!L2</f>
        <v>46590898.009999998</v>
      </c>
      <c r="M4" s="19">
        <f>'Orcamento - Access'!M2</f>
        <v>0</v>
      </c>
      <c r="N4" s="19">
        <f>'Orcamento - Access'!N2</f>
        <v>46590898.009999998</v>
      </c>
      <c r="O4" s="19">
        <f>'Orcamento - Access'!R2</f>
        <v>46581098.479999997</v>
      </c>
      <c r="P4" s="20">
        <f>'Orcamento - Access'!S2</f>
        <v>0.99980000000000002</v>
      </c>
      <c r="Q4" s="19">
        <f>'Orcamento - Access'!W2</f>
        <v>46427338.210000001</v>
      </c>
      <c r="R4" s="20">
        <f>'Orcamento - Access'!X2</f>
        <v>0.99650000000000005</v>
      </c>
      <c r="S4" s="19">
        <f>'Orcamento - Access'!AA2</f>
        <v>46414374.25</v>
      </c>
      <c r="T4" s="20">
        <f>'Orcamento - Access'!AB2</f>
        <v>0.99619999999999997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Causas - Custeio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3</v>
      </c>
      <c r="F5" s="18" t="str">
        <f>'Orcamento - Access'!F3</f>
        <v>100</v>
      </c>
      <c r="G5" s="19">
        <f>'Orcamento - Access'!G3</f>
        <v>0</v>
      </c>
      <c r="H5" s="19">
        <f>'Orcamento - Access'!H3</f>
        <v>0</v>
      </c>
      <c r="I5" s="19">
        <f>'Orcamento - Access'!I3</f>
        <v>0</v>
      </c>
      <c r="J5" s="19">
        <f>'Orcamento - Access'!J3</f>
        <v>0</v>
      </c>
      <c r="K5" s="19">
        <f>'Orcamento - Access'!K3</f>
        <v>0</v>
      </c>
      <c r="L5" s="19">
        <f>'Orcamento - Access'!L3</f>
        <v>7143913</v>
      </c>
      <c r="M5" s="19">
        <f>'Orcamento - Access'!M3</f>
        <v>0</v>
      </c>
      <c r="N5" s="19">
        <f>'Orcamento - Access'!N3</f>
        <v>7143913</v>
      </c>
      <c r="O5" s="19">
        <f>'Orcamento - Access'!R3</f>
        <v>7131773.5</v>
      </c>
      <c r="P5" s="20">
        <f>'Orcamento - Access'!S3</f>
        <v>0.99829999999999997</v>
      </c>
      <c r="Q5" s="19">
        <f>'Orcamento - Access'!W3</f>
        <v>6434184.0700000003</v>
      </c>
      <c r="R5" s="20">
        <f>'Orcamento - Access'!X3</f>
        <v>0.90069999999999995</v>
      </c>
      <c r="S5" s="19">
        <f>'Orcamento - Access'!AA3</f>
        <v>6434184.0700000003</v>
      </c>
      <c r="T5" s="20">
        <f>'Orcamento - Access'!AB3</f>
        <v>0.90069999999999995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4</v>
      </c>
      <c r="F6" s="18" t="str">
        <f>'Orcamento - Access'!F4</f>
        <v>100</v>
      </c>
      <c r="G6" s="19">
        <f>'Orcamento - Access'!G4</f>
        <v>0</v>
      </c>
      <c r="H6" s="19">
        <f>'Orcamento - Access'!H4</f>
        <v>0</v>
      </c>
      <c r="I6" s="19">
        <f>'Orcamento - Access'!I4</f>
        <v>0</v>
      </c>
      <c r="J6" s="19">
        <f>'Orcamento - Access'!J4</f>
        <v>0</v>
      </c>
      <c r="K6" s="19">
        <f>'Orcamento - Access'!K4</f>
        <v>0</v>
      </c>
      <c r="L6" s="19">
        <f>'Orcamento - Access'!L4</f>
        <v>523365</v>
      </c>
      <c r="M6" s="19">
        <f>'Orcamento - Access'!M4</f>
        <v>0</v>
      </c>
      <c r="N6" s="19">
        <f>'Orcamento - Access'!N4</f>
        <v>523365</v>
      </c>
      <c r="O6" s="19">
        <f>'Orcamento - Access'!R4</f>
        <v>520269.53</v>
      </c>
      <c r="P6" s="20">
        <f>'Orcamento - Access'!S4</f>
        <v>0.99409999999999998</v>
      </c>
      <c r="Q6" s="19">
        <f>'Orcamento - Access'!W4</f>
        <v>394317.53</v>
      </c>
      <c r="R6" s="20">
        <f>'Orcamento - Access'!X4</f>
        <v>0.75339999999999996</v>
      </c>
      <c r="S6" s="19">
        <f>'Orcamento - Access'!AA4</f>
        <v>394317.53</v>
      </c>
      <c r="T6" s="20">
        <f>'Orcamento - Access'!AB4</f>
        <v>0.75339999999999996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3</v>
      </c>
      <c r="F7" s="18" t="str">
        <f>'Orcamento - Access'!F5</f>
        <v>127</v>
      </c>
      <c r="G7" s="19">
        <f>'Orcamento - Access'!G5</f>
        <v>0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0</v>
      </c>
      <c r="L7" s="19">
        <f>'Orcamento - Access'!L5</f>
        <v>2000000</v>
      </c>
      <c r="M7" s="19">
        <f>'Orcamento - Access'!M5</f>
        <v>0</v>
      </c>
      <c r="N7" s="19">
        <f>'Orcamento - Access'!N5</f>
        <v>2000000</v>
      </c>
      <c r="O7" s="19">
        <f>'Orcamento - Access'!R5</f>
        <v>1999999.3</v>
      </c>
      <c r="P7" s="20">
        <f>'Orcamento - Access'!S5</f>
        <v>1</v>
      </c>
      <c r="Q7" s="19">
        <f>'Orcamento - Access'!W5</f>
        <v>1996410.73</v>
      </c>
      <c r="R7" s="20">
        <f>'Orcamento - Access'!X5</f>
        <v>0.99819999999999998</v>
      </c>
      <c r="S7" s="19">
        <f>'Orcamento - Access'!AA5</f>
        <v>1996410.73</v>
      </c>
      <c r="T7" s="20">
        <f>'Orcamento - Access'!AB5</f>
        <v>0.99819999999999998</v>
      </c>
    </row>
    <row r="8" spans="1:20" ht="30" customHeight="1" x14ac:dyDescent="0.2">
      <c r="A8" s="18" t="str">
        <f>'Orcamento - Access'!A6</f>
        <v>0569.4224</v>
      </c>
      <c r="B8" s="18" t="str">
        <f>'Orcamento - Access'!B6</f>
        <v>Prestação Jurisdicional na Justiça Federal / Assist. Jurídica a Pessoas Carentes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3</v>
      </c>
      <c r="F8" s="18" t="str">
        <f>'Orcamento - Access'!F6</f>
        <v>100</v>
      </c>
      <c r="G8" s="19">
        <f>'Orcamento - Access'!G6</f>
        <v>0</v>
      </c>
      <c r="H8" s="19">
        <f>'Orcamento - Access'!H6</f>
        <v>0</v>
      </c>
      <c r="I8" s="19">
        <f>'Orcamento - Access'!I6</f>
        <v>0</v>
      </c>
      <c r="J8" s="19">
        <f>'Orcamento - Access'!J6</f>
        <v>0</v>
      </c>
      <c r="K8" s="19">
        <f>'Orcamento - Access'!K6</f>
        <v>0</v>
      </c>
      <c r="L8" s="19">
        <f>'Orcamento - Access'!L6</f>
        <v>1236730</v>
      </c>
      <c r="M8" s="19">
        <f>'Orcamento - Access'!M6</f>
        <v>0</v>
      </c>
      <c r="N8" s="19">
        <f>'Orcamento - Access'!N6</f>
        <v>1236730</v>
      </c>
      <c r="O8" s="19">
        <f>'Orcamento - Access'!R6</f>
        <v>1235298.94</v>
      </c>
      <c r="P8" s="20">
        <f>'Orcamento - Access'!S6</f>
        <v>0.99880000000000002</v>
      </c>
      <c r="Q8" s="19">
        <f>'Orcamento - Access'!W6</f>
        <v>1230915.95</v>
      </c>
      <c r="R8" s="20">
        <f>'Orcamento - Access'!X6</f>
        <v>0.99529999999999996</v>
      </c>
      <c r="S8" s="19">
        <f>'Orcamento - Access'!AA6</f>
        <v>1230915.95</v>
      </c>
      <c r="T8" s="20">
        <f>'Orcamento - Access'!AB6</f>
        <v>0.99529999999999996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0</v>
      </c>
      <c r="H9" s="19">
        <f>'Orcamento - Access'!H7</f>
        <v>0</v>
      </c>
      <c r="I9" s="19">
        <f>'Orcamento - Access'!I7</f>
        <v>0</v>
      </c>
      <c r="J9" s="19">
        <f>'Orcamento - Access'!J7</f>
        <v>0</v>
      </c>
      <c r="K9" s="19">
        <f>'Orcamento - Access'!K7</f>
        <v>0</v>
      </c>
      <c r="L9" s="19">
        <f>'Orcamento - Access'!L7</f>
        <v>160000</v>
      </c>
      <c r="M9" s="19">
        <f>'Orcamento - Access'!M7</f>
        <v>0</v>
      </c>
      <c r="N9" s="19">
        <f>'Orcamento - Access'!N7</f>
        <v>160000</v>
      </c>
      <c r="O9" s="19">
        <f>'Orcamento - Access'!R7</f>
        <v>156591.4</v>
      </c>
      <c r="P9" s="20">
        <f>'Orcamento - Access'!S7</f>
        <v>0.97870000000000001</v>
      </c>
      <c r="Q9" s="19">
        <f>'Orcamento - Access'!W7</f>
        <v>147102.29999999999</v>
      </c>
      <c r="R9" s="20">
        <f>'Orcamento - Access'!X7</f>
        <v>0.9194</v>
      </c>
      <c r="S9" s="19">
        <f>'Orcamento - Access'!AA7</f>
        <v>147102.29999999999</v>
      </c>
      <c r="T9" s="20">
        <f>'Orcamento - Access'!AB7</f>
        <v>0.9194</v>
      </c>
    </row>
    <row r="10" spans="1:20" ht="30" customHeight="1" x14ac:dyDescent="0.2">
      <c r="A10" s="18" t="str">
        <f>'Orcamento - Access'!A8</f>
        <v>0569.2012</v>
      </c>
      <c r="B10" s="18" t="str">
        <f>'Orcamento - Access'!B8</f>
        <v>Prestação Jurisdicional na Justiça Federal / Auxílio Alimentação aos Servid. E Empreg.</v>
      </c>
      <c r="C10" s="18" t="str">
        <f>'Orcamento - Access'!C8</f>
        <v>02.306</v>
      </c>
      <c r="D10" s="18" t="str">
        <f>'Orcamento - Access'!D8</f>
        <v>F</v>
      </c>
      <c r="E10" s="18" t="str">
        <f>'Orcamento - Access'!E8</f>
        <v>3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2076444</v>
      </c>
      <c r="M10" s="19">
        <f>'Orcamento - Access'!M8</f>
        <v>0</v>
      </c>
      <c r="N10" s="19">
        <f>'Orcamento - Access'!N8</f>
        <v>2076444</v>
      </c>
      <c r="O10" s="19">
        <f>'Orcamento - Access'!R8</f>
        <v>2053267.23</v>
      </c>
      <c r="P10" s="20">
        <f>'Orcamento - Access'!S8</f>
        <v>0.98880000000000001</v>
      </c>
      <c r="Q10" s="19">
        <f>'Orcamento - Access'!W8</f>
        <v>2053267.23</v>
      </c>
      <c r="R10" s="20">
        <f>'Orcamento - Access'!X8</f>
        <v>0.98880000000000001</v>
      </c>
      <c r="S10" s="19">
        <f>'Orcamento - Access'!AA8</f>
        <v>2053267.23</v>
      </c>
      <c r="T10" s="20">
        <f>'Orcamento - Access'!AB8</f>
        <v>0.98880000000000001</v>
      </c>
    </row>
    <row r="11" spans="1:20" ht="30" customHeight="1" x14ac:dyDescent="0.2">
      <c r="A11" s="18" t="str">
        <f>'Orcamento - Access'!A9</f>
        <v>0569.2011</v>
      </c>
      <c r="B11" s="18" t="str">
        <f>'Orcamento - Access'!B9</f>
        <v>Prestação Jurisdicional na Justiça Federal / Auxílo Transporte aos Servidores e Empreg.</v>
      </c>
      <c r="C11" s="18" t="str">
        <f>'Orcamento - Access'!C9</f>
        <v>02.331</v>
      </c>
      <c r="D11" s="18" t="str">
        <f>'Orcamento - Access'!D9</f>
        <v>F</v>
      </c>
      <c r="E11" s="18" t="str">
        <f>'Orcamento - Access'!E9</f>
        <v>3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1100</v>
      </c>
      <c r="M11" s="19">
        <f>'Orcamento - Access'!M9</f>
        <v>0</v>
      </c>
      <c r="N11" s="19">
        <f>'Orcamento - Access'!N9</f>
        <v>1100</v>
      </c>
      <c r="O11" s="19">
        <f>'Orcamento - Access'!R9</f>
        <v>0</v>
      </c>
      <c r="P11" s="20">
        <f>'Orcamento - Access'!S9</f>
        <v>0</v>
      </c>
      <c r="Q11" s="19">
        <f>'Orcamento - Access'!W9</f>
        <v>0</v>
      </c>
      <c r="R11" s="20">
        <f>'Orcamento - Access'!X9</f>
        <v>0</v>
      </c>
      <c r="S11" s="19">
        <f>'Orcamento - Access'!AA9</f>
        <v>0</v>
      </c>
      <c r="T11" s="20">
        <f>'Orcamento - Access'!AB9</f>
        <v>0</v>
      </c>
    </row>
    <row r="12" spans="1:20" ht="30" customHeight="1" x14ac:dyDescent="0.2">
      <c r="A12" s="18" t="str">
        <f>'Orcamento - Access'!A10</f>
        <v>0569.2010</v>
      </c>
      <c r="B12" s="18" t="str">
        <f>'Orcamento - Access'!B10</f>
        <v>Prestação Jurisdicional na Justiça Federal / Assist. Pré-Escolar aos Dep. dos Serv e Emp.</v>
      </c>
      <c r="C12" s="18" t="str">
        <f>'Orcamento - Access'!C10</f>
        <v>02.365</v>
      </c>
      <c r="D12" s="18" t="str">
        <f>'Orcamento - Access'!D10</f>
        <v>F</v>
      </c>
      <c r="E12" s="18" t="str">
        <f>'Orcamento - Access'!E10</f>
        <v>3</v>
      </c>
      <c r="F12" s="18" t="str">
        <f>'Orcamento - Access'!F10</f>
        <v>100</v>
      </c>
      <c r="G12" s="19">
        <f>'Orcamento - Access'!G10</f>
        <v>0</v>
      </c>
      <c r="H12" s="19">
        <f>'Orcamento - Access'!H10</f>
        <v>0</v>
      </c>
      <c r="I12" s="19">
        <f>'Orcamento - Access'!I10</f>
        <v>0</v>
      </c>
      <c r="J12" s="19">
        <f>'Orcamento - Access'!J10</f>
        <v>0</v>
      </c>
      <c r="K12" s="19">
        <f>'Orcamento - Access'!K10</f>
        <v>0</v>
      </c>
      <c r="L12" s="19">
        <f>'Orcamento - Access'!L10</f>
        <v>329834</v>
      </c>
      <c r="M12" s="19">
        <f>'Orcamento - Access'!M10</f>
        <v>0</v>
      </c>
      <c r="N12" s="19">
        <f>'Orcamento - Access'!N10</f>
        <v>329834</v>
      </c>
      <c r="O12" s="19">
        <f>'Orcamento - Access'!R10</f>
        <v>321219</v>
      </c>
      <c r="P12" s="20">
        <f>'Orcamento - Access'!S10</f>
        <v>0.97389999999999999</v>
      </c>
      <c r="Q12" s="19">
        <f>'Orcamento - Access'!W10</f>
        <v>321219</v>
      </c>
      <c r="R12" s="20">
        <f>'Orcamento - Access'!X10</f>
        <v>0.97389999999999999</v>
      </c>
      <c r="S12" s="19">
        <f>'Orcamento - Access'!AA10</f>
        <v>321219</v>
      </c>
      <c r="T12" s="20">
        <f>'Orcamento - Access'!AB10</f>
        <v>0.97389999999999999</v>
      </c>
    </row>
    <row r="13" spans="1:20" ht="30" customHeight="1" x14ac:dyDescent="0.2">
      <c r="A13" s="18" t="str">
        <f>'Orcamento - Access'!A11</f>
        <v>0569.2004</v>
      </c>
      <c r="B13" s="18" t="str">
        <f>'Orcamento - Access'!B11</f>
        <v>Prestação Jurisdicional na Justiça Federal / Assist. Médica e Odontol. a Servid. e Empreg.</v>
      </c>
      <c r="C13" s="18" t="str">
        <f>'Orcamento - Access'!C11</f>
        <v>02.301</v>
      </c>
      <c r="D13" s="18" t="str">
        <f>'Orcamento - Access'!D11</f>
        <v>S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0</v>
      </c>
      <c r="H13" s="19">
        <f>'Orcamento - Access'!H11</f>
        <v>0</v>
      </c>
      <c r="I13" s="19">
        <f>'Orcamento - Access'!I11</f>
        <v>0</v>
      </c>
      <c r="J13" s="19">
        <f>'Orcamento - Access'!J11</f>
        <v>0</v>
      </c>
      <c r="K13" s="19">
        <f>'Orcamento - Access'!K11</f>
        <v>0</v>
      </c>
      <c r="L13" s="19">
        <f>'Orcamento - Access'!L11</f>
        <v>858600</v>
      </c>
      <c r="M13" s="19">
        <f>'Orcamento - Access'!M11</f>
        <v>0</v>
      </c>
      <c r="N13" s="19">
        <f>'Orcamento - Access'!N11</f>
        <v>858600</v>
      </c>
      <c r="O13" s="19">
        <f>'Orcamento - Access'!R11</f>
        <v>858573.9</v>
      </c>
      <c r="P13" s="20">
        <f>'Orcamento - Access'!S11</f>
        <v>1</v>
      </c>
      <c r="Q13" s="19">
        <f>'Orcamento - Access'!W11</f>
        <v>858573.9</v>
      </c>
      <c r="R13" s="20">
        <f>'Orcamento - Access'!X11</f>
        <v>1</v>
      </c>
      <c r="S13" s="19">
        <f>'Orcamento - Access'!AA11</f>
        <v>858573.9</v>
      </c>
      <c r="T13" s="20">
        <f>'Orcamento - Access'!AB11</f>
        <v>1</v>
      </c>
    </row>
    <row r="14" spans="1:20" ht="30" customHeight="1" x14ac:dyDescent="0.2">
      <c r="A14" s="18" t="str">
        <f>'Orcamento - Access'!A12</f>
        <v>0569.12OW</v>
      </c>
      <c r="B14" s="18" t="str">
        <f>'Orcamento - Access'!B12</f>
        <v>Prestação Jurisdicional na Justiça Federal / Aquisição de Edifício para Juizado Especial Federal da Justiça Federal de Dourados</v>
      </c>
      <c r="C14" s="18" t="str">
        <f>'Orcamento - Access'!C12</f>
        <v>02.122</v>
      </c>
      <c r="D14" s="18" t="str">
        <f>'Orcamento - Access'!D12</f>
        <v>F</v>
      </c>
      <c r="E14" s="18" t="str">
        <f>'Orcamento - Access'!E12</f>
        <v>5</v>
      </c>
      <c r="F14" s="18" t="str">
        <f>'Orcamento - Access'!F12</f>
        <v>100</v>
      </c>
      <c r="G14" s="19">
        <f>'Orcamento - Access'!G12</f>
        <v>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0</v>
      </c>
      <c r="L14" s="19">
        <f>'Orcamento - Access'!L12</f>
        <v>900000</v>
      </c>
      <c r="M14" s="19">
        <f>'Orcamento - Access'!M12</f>
        <v>0</v>
      </c>
      <c r="N14" s="19">
        <f>'Orcamento - Access'!N12</f>
        <v>900000</v>
      </c>
      <c r="O14" s="19">
        <f>'Orcamento - Access'!R12</f>
        <v>0</v>
      </c>
      <c r="P14" s="20">
        <f>'Orcamento - Access'!S12</f>
        <v>0</v>
      </c>
      <c r="Q14" s="19">
        <f>'Orcamento - Access'!W12</f>
        <v>0</v>
      </c>
      <c r="R14" s="20">
        <f>'Orcamento - Access'!X12</f>
        <v>0</v>
      </c>
      <c r="S14" s="19">
        <f>'Orcamento - Access'!AA12</f>
        <v>0</v>
      </c>
      <c r="T14" s="20">
        <f>'Orcamento - Access'!AB12</f>
        <v>0</v>
      </c>
    </row>
    <row r="15" spans="1:20" ht="30" customHeight="1" x14ac:dyDescent="0.2">
      <c r="A15" s="18" t="str">
        <f>'Orcamento - Access'!A13</f>
        <v>0569.1136</v>
      </c>
      <c r="B15" s="18" t="str">
        <f>'Orcamento - Access'!B13</f>
        <v>Prestação Jurisdicional na Justiça Federal / Modernização de Instalação da Justiça</v>
      </c>
      <c r="C15" s="18" t="str">
        <f>'Orcamento - Access'!C13</f>
        <v>02.122</v>
      </c>
      <c r="D15" s="18" t="str">
        <f>'Orcamento - Access'!D13</f>
        <v>F</v>
      </c>
      <c r="E15" s="18" t="str">
        <f>'Orcamento - Access'!E13</f>
        <v>4</v>
      </c>
      <c r="F15" s="18" t="str">
        <f>'Orcamento - Access'!F13</f>
        <v>100</v>
      </c>
      <c r="G15" s="19">
        <f>'Orcamento - Access'!G13</f>
        <v>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0</v>
      </c>
      <c r="L15" s="19">
        <f>'Orcamento - Access'!L13</f>
        <v>1122400</v>
      </c>
      <c r="M15" s="19">
        <f>'Orcamento - Access'!M13</f>
        <v>0</v>
      </c>
      <c r="N15" s="19">
        <f>'Orcamento - Access'!N13</f>
        <v>1122400</v>
      </c>
      <c r="O15" s="19">
        <f>'Orcamento - Access'!R13</f>
        <v>893389.6</v>
      </c>
      <c r="P15" s="20">
        <f>'Orcamento - Access'!S13</f>
        <v>0.79600000000000004</v>
      </c>
      <c r="Q15" s="19">
        <f>'Orcamento - Access'!W13</f>
        <v>29457.3</v>
      </c>
      <c r="R15" s="20">
        <f>'Orcamento - Access'!X13</f>
        <v>2.6200000000000001E-2</v>
      </c>
      <c r="S15" s="19">
        <f>'Orcamento - Access'!AA13</f>
        <v>29457.3</v>
      </c>
      <c r="T15" s="20">
        <f>'Orcamento - Access'!AB13</f>
        <v>2.6200000000000001E-2</v>
      </c>
    </row>
    <row r="16" spans="1:20" ht="30" customHeight="1" x14ac:dyDescent="0.2">
      <c r="A16" s="18" t="str">
        <f>'Orcamento - Access'!A14</f>
        <v>0569.103F</v>
      </c>
      <c r="B16" s="18" t="str">
        <f>'Orcamento - Access'!B14</f>
        <v>Prestação Jurisdicional na Justiça Federal / Construção do Edifício Anexo da JF em Campo Grande - MS</v>
      </c>
      <c r="C16" s="18" t="str">
        <f>'Orcamento - Access'!C14</f>
        <v>02.122</v>
      </c>
      <c r="D16" s="18" t="str">
        <f>'Orcamento - Access'!D14</f>
        <v>F</v>
      </c>
      <c r="E16" s="18" t="str">
        <f>'Orcamento - Access'!E14</f>
        <v>4</v>
      </c>
      <c r="F16" s="18" t="str">
        <f>'Orcamento - Access'!F14</f>
        <v>100</v>
      </c>
      <c r="G16" s="19">
        <f>'Orcamento - Access'!G14</f>
        <v>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0</v>
      </c>
      <c r="L16" s="19">
        <f>'Orcamento - Access'!L14</f>
        <v>1000000</v>
      </c>
      <c r="M16" s="19">
        <f>'Orcamento - Access'!M14</f>
        <v>0</v>
      </c>
      <c r="N16" s="19">
        <f>'Orcamento - Access'!N14</f>
        <v>1000000</v>
      </c>
      <c r="O16" s="19">
        <f>'Orcamento - Access'!R14</f>
        <v>911143</v>
      </c>
      <c r="P16" s="20">
        <f>'Orcamento - Access'!S14</f>
        <v>0.91110000000000002</v>
      </c>
      <c r="Q16" s="19">
        <f>'Orcamento - Access'!W14</f>
        <v>0</v>
      </c>
      <c r="R16" s="20">
        <f>'Orcamento - Access'!X14</f>
        <v>0</v>
      </c>
      <c r="S16" s="19">
        <f>'Orcamento - Access'!AA14</f>
        <v>0</v>
      </c>
      <c r="T16" s="20">
        <f>'Orcamento - Access'!AB14</f>
        <v>0</v>
      </c>
    </row>
    <row r="17" spans="1:20" ht="30" customHeight="1" x14ac:dyDescent="0.2">
      <c r="A17" s="18" t="str">
        <f>'Orcamento - Access'!A15</f>
        <v>0569.103C</v>
      </c>
      <c r="B17" s="18" t="str">
        <f>'Orcamento - Access'!B15</f>
        <v>Prestação Jurisdicional na Justiça Federal / Construção do Edifício Sede no Município de  Três Lagoas - MS</v>
      </c>
      <c r="C17" s="18" t="str">
        <f>'Orcamento - Access'!C15</f>
        <v>02.122</v>
      </c>
      <c r="D17" s="18" t="str">
        <f>'Orcamento - Access'!D15</f>
        <v>F</v>
      </c>
      <c r="E17" s="18" t="str">
        <f>'Orcamento - Access'!E15</f>
        <v>4</v>
      </c>
      <c r="F17" s="18" t="str">
        <f>'Orcamento - Access'!F15</f>
        <v>100</v>
      </c>
      <c r="G17" s="19">
        <f>'Orcamento - Access'!G15</f>
        <v>0</v>
      </c>
      <c r="H17" s="19">
        <f>'Orcamento - Access'!H15</f>
        <v>0</v>
      </c>
      <c r="I17" s="19">
        <f>'Orcamento - Access'!I15</f>
        <v>0</v>
      </c>
      <c r="J17" s="19">
        <f>'Orcamento - Access'!J15</f>
        <v>0</v>
      </c>
      <c r="K17" s="19">
        <f>'Orcamento - Access'!K15</f>
        <v>0</v>
      </c>
      <c r="L17" s="19">
        <f>'Orcamento - Access'!L15</f>
        <v>4072746</v>
      </c>
      <c r="M17" s="19">
        <f>'Orcamento - Access'!M15</f>
        <v>0</v>
      </c>
      <c r="N17" s="19">
        <f>'Orcamento - Access'!N15</f>
        <v>4072746</v>
      </c>
      <c r="O17" s="19">
        <f>'Orcamento - Access'!R15</f>
        <v>4072746</v>
      </c>
      <c r="P17" s="20">
        <f>'Orcamento - Access'!S15</f>
        <v>1</v>
      </c>
      <c r="Q17" s="19">
        <f>'Orcamento - Access'!W15</f>
        <v>0</v>
      </c>
      <c r="R17" s="20">
        <f>'Orcamento - Access'!X15</f>
        <v>0</v>
      </c>
      <c r="S17" s="19">
        <f>'Orcamento - Access'!AA15</f>
        <v>0</v>
      </c>
      <c r="T17" s="20">
        <f>'Orcamento - Access'!AB15</f>
        <v>0</v>
      </c>
    </row>
    <row r="18" spans="1:20" ht="30" customHeight="1" x14ac:dyDescent="0.2">
      <c r="A18" s="18" t="str">
        <f>'Orcamento - Access'!A16</f>
        <v>0569.09HB</v>
      </c>
      <c r="B18" s="18" t="str">
        <f>'Orcamento - Access'!B16</f>
        <v>Prestação Jurisdicional na Justiça Federal / Contribuição da União, de suas Autarquias - Nacional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1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0</v>
      </c>
      <c r="I18" s="19">
        <f>'Orcamento - Access'!I16</f>
        <v>0</v>
      </c>
      <c r="J18" s="19">
        <f>'Orcamento - Access'!J16</f>
        <v>0</v>
      </c>
      <c r="K18" s="19">
        <f>'Orcamento - Access'!K16</f>
        <v>0</v>
      </c>
      <c r="L18" s="19">
        <f>'Orcamento - Access'!L16</f>
        <v>8252204.3799999999</v>
      </c>
      <c r="M18" s="19">
        <f>'Orcamento - Access'!M16</f>
        <v>0</v>
      </c>
      <c r="N18" s="19">
        <f>'Orcamento - Access'!N16</f>
        <v>8252204.3799999999</v>
      </c>
      <c r="O18" s="19">
        <f>'Orcamento - Access'!R16</f>
        <v>8252200.04</v>
      </c>
      <c r="P18" s="20">
        <f>'Orcamento - Access'!S16</f>
        <v>1</v>
      </c>
      <c r="Q18" s="19">
        <f>'Orcamento - Access'!W16</f>
        <v>8241193.04</v>
      </c>
      <c r="R18" s="20">
        <f>'Orcamento - Access'!X16</f>
        <v>0.99870000000000003</v>
      </c>
      <c r="S18" s="19">
        <f>'Orcamento - Access'!AA16</f>
        <v>8241193.04</v>
      </c>
      <c r="T18" s="20">
        <f>'Orcamento - Access'!AB16</f>
        <v>0.99870000000000003</v>
      </c>
    </row>
    <row r="19" spans="1:20" ht="30" customHeight="1" x14ac:dyDescent="0.2">
      <c r="A19" s="18" t="str">
        <f>'Orcamento - Access'!A17</f>
        <v>0089.0396</v>
      </c>
      <c r="B19" s="18" t="str">
        <f>'Orcamento - Access'!B17</f>
        <v>Previdência de Inativos e Pensionistas da União / Pagamento de Aposentadorias e Pensões</v>
      </c>
      <c r="C19" s="18" t="str">
        <f>'Orcamento - Access'!C17</f>
        <v>09.272</v>
      </c>
      <c r="D19" s="18" t="str">
        <f>'Orcamento - Access'!D17</f>
        <v>S</v>
      </c>
      <c r="E19" s="18" t="str">
        <f>'Orcamento - Access'!E17</f>
        <v>1</v>
      </c>
      <c r="F19" s="18" t="str">
        <f>'Orcamento - Access'!F17</f>
        <v>100</v>
      </c>
      <c r="G19" s="19">
        <f>'Orcamento - Access'!G17</f>
        <v>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0</v>
      </c>
      <c r="L19" s="19">
        <f>'Orcamento - Access'!L17</f>
        <v>80508.929999999993</v>
      </c>
      <c r="M19" s="19">
        <f>'Orcamento - Access'!M17</f>
        <v>0</v>
      </c>
      <c r="N19" s="19">
        <f>'Orcamento - Access'!N17</f>
        <v>80508.929999999993</v>
      </c>
      <c r="O19" s="19">
        <f>'Orcamento - Access'!R17</f>
        <v>80508.929999999993</v>
      </c>
      <c r="P19" s="20">
        <f>'Orcamento - Access'!S17</f>
        <v>1</v>
      </c>
      <c r="Q19" s="19">
        <f>'Orcamento - Access'!W17</f>
        <v>80508.929999999993</v>
      </c>
      <c r="R19" s="20">
        <f>'Orcamento - Access'!X17</f>
        <v>1</v>
      </c>
      <c r="S19" s="19">
        <f>'Orcamento - Access'!AA17</f>
        <v>80508.929999999993</v>
      </c>
      <c r="T19" s="20">
        <f>'Orcamento - Access'!AB17</f>
        <v>1</v>
      </c>
    </row>
    <row r="20" spans="1:20" ht="30" customHeight="1" x14ac:dyDescent="0.2">
      <c r="A20" s="18" t="str">
        <f>'Orcamento - Access'!A18</f>
        <v>0089.0396</v>
      </c>
      <c r="B20" s="18" t="str">
        <f>'Orcamento - Access'!B18</f>
        <v>Previdência de Inativos e Pensionistas da União / Pagamento de Aposentadorias e Pensões</v>
      </c>
      <c r="C20" s="18" t="str">
        <f>'Orcamento - Access'!C18</f>
        <v>09.272</v>
      </c>
      <c r="D20" s="18" t="str">
        <f>'Orcamento - Access'!D18</f>
        <v>S</v>
      </c>
      <c r="E20" s="18" t="str">
        <f>'Orcamento - Access'!E18</f>
        <v>1</v>
      </c>
      <c r="F20" s="18" t="str">
        <f>'Orcamento - Access'!F18</f>
        <v>156</v>
      </c>
      <c r="G20" s="19">
        <f>'Orcamento - Access'!G18</f>
        <v>0</v>
      </c>
      <c r="H20" s="19">
        <f>'Orcamento - Access'!H18</f>
        <v>0</v>
      </c>
      <c r="I20" s="19">
        <f>'Orcamento - Access'!I18</f>
        <v>0</v>
      </c>
      <c r="J20" s="19">
        <f>'Orcamento - Access'!J18</f>
        <v>0</v>
      </c>
      <c r="K20" s="19">
        <f>'Orcamento - Access'!K18</f>
        <v>0</v>
      </c>
      <c r="L20" s="19">
        <f>'Orcamento - Access'!L18</f>
        <v>3033248</v>
      </c>
      <c r="M20" s="19">
        <f>'Orcamento - Access'!M18</f>
        <v>0</v>
      </c>
      <c r="N20" s="19">
        <f>'Orcamento - Access'!N18</f>
        <v>3033248</v>
      </c>
      <c r="O20" s="19">
        <f>'Orcamento - Access'!R18</f>
        <v>3033235.16</v>
      </c>
      <c r="P20" s="20">
        <f>'Orcamento - Access'!S18</f>
        <v>1</v>
      </c>
      <c r="Q20" s="19">
        <f>'Orcamento - Access'!W18</f>
        <v>3033235.16</v>
      </c>
      <c r="R20" s="20">
        <f>'Orcamento - Access'!X18</f>
        <v>1</v>
      </c>
      <c r="S20" s="19">
        <f>'Orcamento - Access'!AA18</f>
        <v>3015282.6</v>
      </c>
      <c r="T20" s="20">
        <f>'Orcamento - Access'!AB18</f>
        <v>0.99409999999999998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169</v>
      </c>
      <c r="G21" s="19">
        <f>'Orcamento - Access'!G19</f>
        <v>0</v>
      </c>
      <c r="H21" s="19">
        <f>'Orcamento - Access'!H19</f>
        <v>0</v>
      </c>
      <c r="I21" s="19">
        <f>'Orcamento - Access'!I19</f>
        <v>0</v>
      </c>
      <c r="J21" s="19">
        <f>'Orcamento - Access'!J19</f>
        <v>0</v>
      </c>
      <c r="K21" s="19">
        <f>'Orcamento - Access'!K19</f>
        <v>0</v>
      </c>
      <c r="L21" s="19">
        <f>'Orcamento - Access'!L19</f>
        <v>415068.95</v>
      </c>
      <c r="M21" s="19">
        <f>'Orcamento - Access'!M19</f>
        <v>0</v>
      </c>
      <c r="N21" s="19">
        <f>'Orcamento - Access'!N19</f>
        <v>415068.95</v>
      </c>
      <c r="O21" s="19">
        <f>'Orcamento - Access'!R19</f>
        <v>415067.9</v>
      </c>
      <c r="P21" s="20">
        <f>'Orcamento - Access'!S19</f>
        <v>1</v>
      </c>
      <c r="Q21" s="19">
        <f>'Orcamento - Access'!W19</f>
        <v>412918.9</v>
      </c>
      <c r="R21" s="20">
        <f>'Orcamento - Access'!X19</f>
        <v>0.99480000000000002</v>
      </c>
      <c r="S21" s="19">
        <f>'Orcamento - Access'!AA19</f>
        <v>407300.52</v>
      </c>
      <c r="T21" s="20">
        <f>'Orcamento - Access'!AB19</f>
        <v>0.98129999999999995</v>
      </c>
    </row>
    <row r="25" spans="1:20" x14ac:dyDescent="0.2">
      <c r="B25" s="111" t="s">
        <v>171</v>
      </c>
      <c r="C25" s="111"/>
    </row>
    <row r="27" spans="1:20" x14ac:dyDescent="0.2">
      <c r="B27" s="25" t="s">
        <v>215</v>
      </c>
      <c r="C27" s="67">
        <v>79797060.269999996</v>
      </c>
    </row>
    <row r="28" spans="1:20" x14ac:dyDescent="0.2">
      <c r="B28" s="25" t="s">
        <v>169</v>
      </c>
      <c r="C28" s="65">
        <f>SUM(L4:L21)</f>
        <v>79797060.269999996</v>
      </c>
    </row>
    <row r="29" spans="1:20" x14ac:dyDescent="0.2">
      <c r="B29" s="21" t="s">
        <v>239</v>
      </c>
      <c r="C29" s="68">
        <v>79797060.269999996</v>
      </c>
    </row>
    <row r="30" spans="1:20" x14ac:dyDescent="0.2">
      <c r="C30" s="22"/>
    </row>
    <row r="31" spans="1:20" x14ac:dyDescent="0.2">
      <c r="B31" s="111" t="s">
        <v>201</v>
      </c>
      <c r="C31" s="111"/>
    </row>
    <row r="33" spans="2:3" x14ac:dyDescent="0.2">
      <c r="B33" s="25" t="s">
        <v>224</v>
      </c>
      <c r="C33" s="67">
        <f>71660642.25+6855739.66</f>
        <v>78516381.909999996</v>
      </c>
    </row>
    <row r="34" spans="2:3" x14ac:dyDescent="0.2">
      <c r="B34" s="25" t="s">
        <v>168</v>
      </c>
      <c r="C34" s="65">
        <f>SUM(C33:C33)</f>
        <v>78516381.909999996</v>
      </c>
    </row>
    <row r="35" spans="2:3" x14ac:dyDescent="0.2">
      <c r="B35" s="25" t="s">
        <v>169</v>
      </c>
      <c r="C35" s="65">
        <f>SUM(O4:O21)</f>
        <v>78516381.909999996</v>
      </c>
    </row>
    <row r="38" spans="2:3" x14ac:dyDescent="0.2">
      <c r="B38" s="111" t="s">
        <v>202</v>
      </c>
      <c r="C38" s="111"/>
    </row>
    <row r="40" spans="2:3" x14ac:dyDescent="0.2">
      <c r="B40" s="25" t="s">
        <v>225</v>
      </c>
      <c r="C40" s="67">
        <v>71660642.25</v>
      </c>
    </row>
    <row r="41" spans="2:3" x14ac:dyDescent="0.2">
      <c r="B41" s="25" t="s">
        <v>168</v>
      </c>
      <c r="C41" s="65">
        <f>SUM(C40:C40)</f>
        <v>71660642.25</v>
      </c>
    </row>
    <row r="42" spans="2:3" x14ac:dyDescent="0.2">
      <c r="B42" s="25" t="s">
        <v>169</v>
      </c>
      <c r="C42" s="65">
        <f>SUM(Q4:Q21)</f>
        <v>71660642.25</v>
      </c>
    </row>
    <row r="45" spans="2:3" x14ac:dyDescent="0.2">
      <c r="B45" s="111" t="s">
        <v>203</v>
      </c>
      <c r="C45" s="111"/>
    </row>
    <row r="47" spans="2:3" x14ac:dyDescent="0.2">
      <c r="B47" s="25" t="s">
        <v>204</v>
      </c>
      <c r="C47" s="67">
        <v>12332281.039999999</v>
      </c>
    </row>
    <row r="48" spans="2:3" x14ac:dyDescent="0.2">
      <c r="B48" s="25" t="s">
        <v>205</v>
      </c>
      <c r="C48" s="67">
        <v>59291826.310000002</v>
      </c>
    </row>
    <row r="49" spans="2:3" x14ac:dyDescent="0.2">
      <c r="B49" s="25" t="s">
        <v>168</v>
      </c>
      <c r="C49" s="65">
        <f>SUM(C47:C48)</f>
        <v>71624107.349999994</v>
      </c>
    </row>
    <row r="50" spans="2:3" x14ac:dyDescent="0.2">
      <c r="B50" s="25" t="s">
        <v>169</v>
      </c>
      <c r="C50" s="65">
        <f>SUM(S4:S21)</f>
        <v>71624107.349999994</v>
      </c>
    </row>
    <row r="55" spans="2:3" x14ac:dyDescent="0.2">
      <c r="B55" s="66"/>
    </row>
  </sheetData>
  <mergeCells count="5">
    <mergeCell ref="B31:C31"/>
    <mergeCell ref="B38:C38"/>
    <mergeCell ref="B45:C45"/>
    <mergeCell ref="A1:T1"/>
    <mergeCell ref="B25:C2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D1" workbookViewId="0">
      <selection activeCell="B8" sqref="B8:C8"/>
    </sheetView>
  </sheetViews>
  <sheetFormatPr defaultRowHeight="12.75" x14ac:dyDescent="0.2"/>
  <cols>
    <col min="1" max="1" width="10.85546875" bestFit="1" customWidth="1"/>
    <col min="2" max="2" width="32.42578125" bestFit="1" customWidth="1"/>
    <col min="3" max="3" width="81.140625" bestFit="1" customWidth="1"/>
    <col min="4" max="4" width="11" customWidth="1"/>
    <col min="5" max="15" width="11" bestFit="1" customWidth="1"/>
    <col min="16" max="16" width="18.140625" bestFit="1" customWidth="1"/>
    <col min="17" max="17" width="8.85546875" bestFit="1" customWidth="1"/>
    <col min="18" max="18" width="14.85546875" customWidth="1"/>
    <col min="19" max="19" width="11" customWidth="1"/>
    <col min="20" max="20" width="18.140625" bestFit="1" customWidth="1"/>
  </cols>
  <sheetData>
    <row r="1" spans="1:17" x14ac:dyDescent="0.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163</v>
      </c>
      <c r="Q1" t="s">
        <v>0</v>
      </c>
    </row>
    <row r="2" spans="1:17" x14ac:dyDescent="0.2">
      <c r="A2" t="s">
        <v>254</v>
      </c>
      <c r="B2" t="s">
        <v>255</v>
      </c>
      <c r="C2" t="s">
        <v>298</v>
      </c>
      <c r="D2">
        <v>8118647.4400000004</v>
      </c>
      <c r="E2">
        <v>5305236.01</v>
      </c>
      <c r="F2">
        <v>5394712.8700000001</v>
      </c>
      <c r="G2">
        <v>5357953.92</v>
      </c>
      <c r="H2">
        <v>5320435.03</v>
      </c>
      <c r="I2">
        <v>5750572.2699999996</v>
      </c>
      <c r="J2">
        <v>5544119.9299999997</v>
      </c>
      <c r="K2">
        <v>5508189.2300000004</v>
      </c>
      <c r="L2">
        <v>5519019.8700000001</v>
      </c>
      <c r="M2">
        <v>5553067.21</v>
      </c>
      <c r="N2">
        <v>8726428.5299999993</v>
      </c>
      <c r="O2">
        <v>5480080.7199999997</v>
      </c>
      <c r="P2" t="s">
        <v>350</v>
      </c>
      <c r="Q2" t="s">
        <v>16</v>
      </c>
    </row>
    <row r="3" spans="1:17" x14ac:dyDescent="0.2">
      <c r="A3" t="s">
        <v>256</v>
      </c>
      <c r="B3" t="s">
        <v>255</v>
      </c>
      <c r="C3" t="s">
        <v>322</v>
      </c>
      <c r="D3">
        <v>1208080.96</v>
      </c>
      <c r="E3">
        <v>819440.74</v>
      </c>
      <c r="F3">
        <v>811965.23</v>
      </c>
      <c r="G3">
        <v>837616.78</v>
      </c>
      <c r="H3">
        <v>971222.13</v>
      </c>
      <c r="I3">
        <v>850789.15</v>
      </c>
      <c r="J3">
        <v>864641.74</v>
      </c>
      <c r="K3">
        <v>862123.56</v>
      </c>
      <c r="L3">
        <v>871421.4</v>
      </c>
      <c r="M3">
        <v>940185.2</v>
      </c>
      <c r="N3">
        <v>1424568.86</v>
      </c>
      <c r="O3">
        <v>944034.65</v>
      </c>
      <c r="P3" t="s">
        <v>350</v>
      </c>
      <c r="Q3" t="s">
        <v>16</v>
      </c>
    </row>
    <row r="4" spans="1:17" x14ac:dyDescent="0.2">
      <c r="A4" t="s">
        <v>257</v>
      </c>
      <c r="B4" t="s">
        <v>255</v>
      </c>
      <c r="C4" t="s">
        <v>309</v>
      </c>
      <c r="D4">
        <v>1014334.12</v>
      </c>
      <c r="E4">
        <v>942943.59</v>
      </c>
      <c r="F4">
        <v>974286.45</v>
      </c>
      <c r="G4">
        <v>976990.4</v>
      </c>
      <c r="H4">
        <v>978451.95</v>
      </c>
      <c r="I4">
        <v>1024925.75</v>
      </c>
      <c r="J4">
        <v>1006910.93</v>
      </c>
      <c r="K4">
        <v>1001842.8</v>
      </c>
      <c r="L4">
        <v>1006440.4</v>
      </c>
      <c r="M4">
        <v>1014688.93</v>
      </c>
      <c r="N4">
        <v>2076157.36</v>
      </c>
      <c r="O4">
        <v>1032904.5</v>
      </c>
      <c r="P4" t="s">
        <v>350</v>
      </c>
      <c r="Q4" t="s">
        <v>16</v>
      </c>
    </row>
    <row r="5" spans="1:17" x14ac:dyDescent="0.2">
      <c r="A5" t="s">
        <v>258</v>
      </c>
      <c r="B5" t="s">
        <v>255</v>
      </c>
      <c r="C5" t="s">
        <v>299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t="s">
        <v>350</v>
      </c>
      <c r="Q5" t="s">
        <v>16</v>
      </c>
    </row>
    <row r="6" spans="1:17" x14ac:dyDescent="0.2">
      <c r="A6" t="s">
        <v>260</v>
      </c>
      <c r="B6" t="s">
        <v>261</v>
      </c>
      <c r="C6" t="s">
        <v>300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7645.6</v>
      </c>
      <c r="K6">
        <v>8314.4</v>
      </c>
      <c r="L6">
        <v>16127.2</v>
      </c>
      <c r="M6">
        <v>14310.8</v>
      </c>
      <c r="N6">
        <v>14341.2</v>
      </c>
      <c r="O6">
        <v>18452.8</v>
      </c>
      <c r="P6" t="s">
        <v>350</v>
      </c>
      <c r="Q6" t="s">
        <v>259</v>
      </c>
    </row>
    <row r="7" spans="1:17" x14ac:dyDescent="0.2">
      <c r="A7" t="s">
        <v>262</v>
      </c>
      <c r="B7" t="s">
        <v>261</v>
      </c>
      <c r="C7" t="s">
        <v>316</v>
      </c>
      <c r="D7">
        <v>299434.96000000002</v>
      </c>
      <c r="E7">
        <v>297948.26</v>
      </c>
      <c r="F7">
        <v>293608.74</v>
      </c>
      <c r="G7">
        <v>301202.98</v>
      </c>
      <c r="H7">
        <v>301162.86</v>
      </c>
      <c r="I7">
        <v>296757.64</v>
      </c>
      <c r="J7">
        <v>297827.76</v>
      </c>
      <c r="K7">
        <v>298727.89</v>
      </c>
      <c r="L7">
        <v>303356.74</v>
      </c>
      <c r="M7">
        <v>312592.51</v>
      </c>
      <c r="N7">
        <v>293966.63</v>
      </c>
      <c r="O7">
        <v>190066.67</v>
      </c>
      <c r="P7" t="s">
        <v>350</v>
      </c>
      <c r="Q7" t="s">
        <v>259</v>
      </c>
    </row>
    <row r="8" spans="1:17" x14ac:dyDescent="0.2">
      <c r="A8" t="s">
        <v>263</v>
      </c>
      <c r="B8" t="s">
        <v>261</v>
      </c>
      <c r="C8" t="s">
        <v>323</v>
      </c>
      <c r="D8">
        <v>44037</v>
      </c>
      <c r="E8">
        <v>48231</v>
      </c>
      <c r="F8">
        <v>46134</v>
      </c>
      <c r="G8">
        <v>48231</v>
      </c>
      <c r="H8">
        <v>50328</v>
      </c>
      <c r="I8">
        <v>51027</v>
      </c>
      <c r="J8">
        <v>51027</v>
      </c>
      <c r="K8">
        <v>51027</v>
      </c>
      <c r="L8">
        <v>51726</v>
      </c>
      <c r="M8">
        <v>54522</v>
      </c>
      <c r="N8">
        <v>55221</v>
      </c>
      <c r="O8">
        <v>57773</v>
      </c>
      <c r="P8" t="s">
        <v>350</v>
      </c>
      <c r="Q8" t="s">
        <v>259</v>
      </c>
    </row>
    <row r="9" spans="1:17" x14ac:dyDescent="0.2">
      <c r="A9" t="s">
        <v>264</v>
      </c>
      <c r="B9" t="s">
        <v>261</v>
      </c>
      <c r="C9" t="s">
        <v>334</v>
      </c>
      <c r="D9">
        <v>10851.19</v>
      </c>
      <c r="E9">
        <v>159010.84</v>
      </c>
      <c r="F9">
        <v>146474.95000000001</v>
      </c>
      <c r="G9">
        <v>108722.49</v>
      </c>
      <c r="H9">
        <v>195040.64000000001</v>
      </c>
      <c r="I9">
        <v>182818.8</v>
      </c>
      <c r="J9">
        <v>120179.58</v>
      </c>
      <c r="K9">
        <v>144898.39000000001</v>
      </c>
      <c r="L9">
        <v>149232.41</v>
      </c>
      <c r="M9">
        <v>147873.60000000001</v>
      </c>
      <c r="N9">
        <v>136621.31</v>
      </c>
      <c r="O9">
        <v>-584177.52</v>
      </c>
      <c r="P9" t="s">
        <v>350</v>
      </c>
      <c r="Q9" t="s">
        <v>259</v>
      </c>
    </row>
    <row r="10" spans="1:17" x14ac:dyDescent="0.2">
      <c r="A10" t="s">
        <v>265</v>
      </c>
      <c r="B10" t="s">
        <v>261</v>
      </c>
      <c r="C10" t="s">
        <v>310</v>
      </c>
      <c r="D10">
        <v>29321.89</v>
      </c>
      <c r="E10">
        <v>29697.759999999998</v>
      </c>
      <c r="F10">
        <v>89348.51</v>
      </c>
      <c r="G10">
        <v>31580.53</v>
      </c>
      <c r="H10">
        <v>31533.3</v>
      </c>
      <c r="I10">
        <v>52419.72</v>
      </c>
      <c r="J10">
        <v>46767.5</v>
      </c>
      <c r="K10">
        <v>58702.31</v>
      </c>
      <c r="L10">
        <v>26163.279999999999</v>
      </c>
      <c r="M10">
        <v>76159.62</v>
      </c>
      <c r="N10">
        <v>41381.69</v>
      </c>
      <c r="O10">
        <v>7543.83</v>
      </c>
      <c r="P10" t="s">
        <v>350</v>
      </c>
      <c r="Q10" t="s">
        <v>259</v>
      </c>
    </row>
    <row r="11" spans="1:17" x14ac:dyDescent="0.2">
      <c r="A11" t="s">
        <v>266</v>
      </c>
      <c r="B11" t="s">
        <v>261</v>
      </c>
      <c r="C11" t="s">
        <v>315</v>
      </c>
      <c r="D11">
        <v>2259.9499999999998</v>
      </c>
      <c r="E11">
        <v>61296.71</v>
      </c>
      <c r="F11">
        <v>62098.86</v>
      </c>
      <c r="G11">
        <v>73952.66</v>
      </c>
      <c r="H11">
        <v>61513.81</v>
      </c>
      <c r="I11">
        <v>71137.14</v>
      </c>
      <c r="J11">
        <v>61237.85</v>
      </c>
      <c r="K11">
        <v>68834.649999999994</v>
      </c>
      <c r="L11">
        <v>65726.97</v>
      </c>
      <c r="M11">
        <v>61238.6</v>
      </c>
      <c r="N11">
        <v>74115.3</v>
      </c>
      <c r="O11">
        <v>-44983.99</v>
      </c>
      <c r="P11" t="s">
        <v>350</v>
      </c>
      <c r="Q11" t="s">
        <v>259</v>
      </c>
    </row>
    <row r="12" spans="1:17" x14ac:dyDescent="0.2">
      <c r="A12" t="s">
        <v>267</v>
      </c>
      <c r="B12" t="s">
        <v>261</v>
      </c>
      <c r="C12" t="s">
        <v>314</v>
      </c>
      <c r="D12">
        <v>125057.17</v>
      </c>
      <c r="E12">
        <v>413062.34</v>
      </c>
      <c r="F12">
        <v>123327.98</v>
      </c>
      <c r="G12">
        <v>322209.65000000002</v>
      </c>
      <c r="H12">
        <v>155468.24</v>
      </c>
      <c r="I12">
        <v>221129.27</v>
      </c>
      <c r="J12">
        <v>129997.74</v>
      </c>
      <c r="K12">
        <v>130407.84</v>
      </c>
      <c r="L12">
        <v>143518.71</v>
      </c>
      <c r="M12">
        <v>132426.44</v>
      </c>
      <c r="N12">
        <v>116145.36</v>
      </c>
      <c r="O12">
        <v>134015.59</v>
      </c>
      <c r="P12" t="s">
        <v>350</v>
      </c>
      <c r="Q12" t="s">
        <v>259</v>
      </c>
    </row>
    <row r="13" spans="1:17" x14ac:dyDescent="0.2">
      <c r="A13" t="s">
        <v>268</v>
      </c>
      <c r="B13" t="s">
        <v>261</v>
      </c>
      <c r="C13" t="s">
        <v>325</v>
      </c>
      <c r="D13">
        <v>0</v>
      </c>
      <c r="E13">
        <v>57120.5</v>
      </c>
      <c r="F13">
        <v>57120.5</v>
      </c>
      <c r="G13">
        <v>57735.24</v>
      </c>
      <c r="H13">
        <v>57735.24</v>
      </c>
      <c r="I13">
        <v>58737.74</v>
      </c>
      <c r="J13">
        <v>59305.82</v>
      </c>
      <c r="K13">
        <v>58737.74</v>
      </c>
      <c r="L13">
        <v>65440.94</v>
      </c>
      <c r="M13">
        <v>59268.23</v>
      </c>
      <c r="N13">
        <v>59268.23</v>
      </c>
      <c r="O13">
        <v>78712.78</v>
      </c>
      <c r="P13" t="s">
        <v>350</v>
      </c>
      <c r="Q13" t="s">
        <v>259</v>
      </c>
    </row>
    <row r="14" spans="1:17" x14ac:dyDescent="0.2">
      <c r="A14" t="s">
        <v>269</v>
      </c>
      <c r="B14" t="s">
        <v>261</v>
      </c>
      <c r="C14" t="s">
        <v>327</v>
      </c>
      <c r="D14">
        <v>0</v>
      </c>
      <c r="E14">
        <v>8805.17</v>
      </c>
      <c r="F14">
        <v>13655.47</v>
      </c>
      <c r="G14">
        <v>18392.46</v>
      </c>
      <c r="H14">
        <v>9706.94</v>
      </c>
      <c r="I14">
        <v>12727.05</v>
      </c>
      <c r="J14">
        <v>15408.64</v>
      </c>
      <c r="K14">
        <v>23386.15</v>
      </c>
      <c r="L14">
        <v>16315.82</v>
      </c>
      <c r="M14">
        <v>16140.83</v>
      </c>
      <c r="N14">
        <v>13908.88</v>
      </c>
      <c r="O14">
        <v>-12516.91</v>
      </c>
      <c r="P14" t="s">
        <v>350</v>
      </c>
      <c r="Q14" t="s">
        <v>259</v>
      </c>
    </row>
    <row r="15" spans="1:17" x14ac:dyDescent="0.2">
      <c r="A15" t="s">
        <v>270</v>
      </c>
      <c r="B15" t="s">
        <v>261</v>
      </c>
      <c r="C15" t="s">
        <v>328</v>
      </c>
      <c r="D15">
        <v>8299.8700000000008</v>
      </c>
      <c r="E15">
        <v>58869.599999999999</v>
      </c>
      <c r="F15">
        <v>85667.99</v>
      </c>
      <c r="G15">
        <v>95599.55</v>
      </c>
      <c r="H15">
        <v>74379.05</v>
      </c>
      <c r="I15">
        <v>58159.73</v>
      </c>
      <c r="J15">
        <v>85347.24</v>
      </c>
      <c r="K15">
        <v>68196.94</v>
      </c>
      <c r="L15">
        <v>69202.960000000006</v>
      </c>
      <c r="M15">
        <v>84543.89</v>
      </c>
      <c r="N15">
        <v>82541.789999999994</v>
      </c>
      <c r="O15">
        <v>-14352.42</v>
      </c>
      <c r="P15" t="s">
        <v>350</v>
      </c>
      <c r="Q15" t="s">
        <v>259</v>
      </c>
    </row>
    <row r="16" spans="1:17" x14ac:dyDescent="0.2">
      <c r="A16" t="s">
        <v>271</v>
      </c>
      <c r="B16" t="s">
        <v>261</v>
      </c>
      <c r="C16" t="s">
        <v>319</v>
      </c>
      <c r="D16">
        <v>1214.29</v>
      </c>
      <c r="E16">
        <v>5881.54</v>
      </c>
      <c r="F16">
        <v>26097.68</v>
      </c>
      <c r="G16">
        <v>11466.72</v>
      </c>
      <c r="H16">
        <v>7216.29</v>
      </c>
      <c r="I16">
        <v>8257.84</v>
      </c>
      <c r="J16">
        <v>8519.98</v>
      </c>
      <c r="K16">
        <v>7435.35</v>
      </c>
      <c r="L16">
        <v>10672.68</v>
      </c>
      <c r="M16">
        <v>9265.4</v>
      </c>
      <c r="N16">
        <v>4378.5200000000004</v>
      </c>
      <c r="O16">
        <v>-49644.95</v>
      </c>
      <c r="P16" t="s">
        <v>350</v>
      </c>
      <c r="Q16" t="s">
        <v>259</v>
      </c>
    </row>
    <row r="17" spans="1:17" x14ac:dyDescent="0.2">
      <c r="A17" t="s">
        <v>272</v>
      </c>
      <c r="B17" t="s">
        <v>261</v>
      </c>
      <c r="C17" t="s">
        <v>313</v>
      </c>
      <c r="D17">
        <v>0</v>
      </c>
      <c r="E17">
        <v>21598</v>
      </c>
      <c r="F17">
        <v>187217.45</v>
      </c>
      <c r="G17">
        <v>106089.34</v>
      </c>
      <c r="H17">
        <v>93233.08</v>
      </c>
      <c r="I17">
        <v>107216.37</v>
      </c>
      <c r="J17">
        <v>95612.53</v>
      </c>
      <c r="K17">
        <v>94725.1</v>
      </c>
      <c r="L17">
        <v>21127.53</v>
      </c>
      <c r="M17">
        <v>164927.76999999999</v>
      </c>
      <c r="N17">
        <v>25075.63</v>
      </c>
      <c r="O17">
        <v>-77835.92</v>
      </c>
      <c r="P17" t="s">
        <v>350</v>
      </c>
      <c r="Q17" t="s">
        <v>259</v>
      </c>
    </row>
    <row r="18" spans="1:17" x14ac:dyDescent="0.2">
      <c r="A18" t="s">
        <v>273</v>
      </c>
      <c r="B18" t="s">
        <v>261</v>
      </c>
      <c r="C18" t="s">
        <v>326</v>
      </c>
      <c r="D18">
        <v>0</v>
      </c>
      <c r="E18">
        <v>8352.1</v>
      </c>
      <c r="F18">
        <v>9309.84</v>
      </c>
      <c r="G18">
        <v>3271.55</v>
      </c>
      <c r="H18">
        <v>17899.29</v>
      </c>
      <c r="I18">
        <v>14482.73</v>
      </c>
      <c r="J18">
        <v>17107.27</v>
      </c>
      <c r="K18">
        <v>8722.4699999999993</v>
      </c>
      <c r="L18">
        <v>13150.53</v>
      </c>
      <c r="M18">
        <v>12196.15</v>
      </c>
      <c r="N18">
        <v>14420.05</v>
      </c>
      <c r="O18">
        <v>-16588.05</v>
      </c>
      <c r="P18" t="s">
        <v>350</v>
      </c>
      <c r="Q18" t="s">
        <v>259</v>
      </c>
    </row>
    <row r="19" spans="1:17" x14ac:dyDescent="0.2">
      <c r="A19" t="s">
        <v>274</v>
      </c>
      <c r="B19" t="s">
        <v>261</v>
      </c>
      <c r="C19" t="s">
        <v>317</v>
      </c>
      <c r="D19">
        <v>0</v>
      </c>
      <c r="E19">
        <v>195787.91</v>
      </c>
      <c r="F19">
        <v>207875.53</v>
      </c>
      <c r="G19">
        <v>212784.26</v>
      </c>
      <c r="H19">
        <v>205612.52</v>
      </c>
      <c r="I19">
        <v>205612.52</v>
      </c>
      <c r="J19">
        <v>205612.52</v>
      </c>
      <c r="K19">
        <v>218601.52</v>
      </c>
      <c r="L19">
        <v>228143.92</v>
      </c>
      <c r="M19">
        <v>211742.91</v>
      </c>
      <c r="N19">
        <v>211679.11</v>
      </c>
      <c r="O19">
        <v>255961.45</v>
      </c>
      <c r="P19" t="s">
        <v>350</v>
      </c>
      <c r="Q19" t="s">
        <v>259</v>
      </c>
    </row>
    <row r="20" spans="1:17" x14ac:dyDescent="0.2">
      <c r="A20" t="s">
        <v>275</v>
      </c>
      <c r="B20" t="s">
        <v>261</v>
      </c>
      <c r="C20" t="s">
        <v>318</v>
      </c>
      <c r="D20">
        <v>0</v>
      </c>
      <c r="E20">
        <v>358404.12</v>
      </c>
      <c r="F20">
        <v>440760.55</v>
      </c>
      <c r="G20">
        <v>358404.12</v>
      </c>
      <c r="H20">
        <v>357840.6</v>
      </c>
      <c r="I20">
        <v>361574.83</v>
      </c>
      <c r="J20">
        <v>384189.76</v>
      </c>
      <c r="K20">
        <v>391093.18</v>
      </c>
      <c r="L20">
        <v>388955.82</v>
      </c>
      <c r="M20">
        <v>262647.24</v>
      </c>
      <c r="N20">
        <v>513858.68</v>
      </c>
      <c r="O20">
        <v>384308.25</v>
      </c>
      <c r="P20" t="s">
        <v>350</v>
      </c>
      <c r="Q20" t="s">
        <v>259</v>
      </c>
    </row>
    <row r="21" spans="1:17" x14ac:dyDescent="0.2">
      <c r="A21" t="s">
        <v>276</v>
      </c>
      <c r="B21" t="s">
        <v>261</v>
      </c>
      <c r="C21" t="s">
        <v>331</v>
      </c>
      <c r="D21">
        <v>0</v>
      </c>
      <c r="E21">
        <v>975.25</v>
      </c>
      <c r="F21">
        <v>216</v>
      </c>
      <c r="G21">
        <v>1707.54</v>
      </c>
      <c r="H21">
        <v>1273.28</v>
      </c>
      <c r="I21">
        <v>2925.28</v>
      </c>
      <c r="J21">
        <v>1718.08</v>
      </c>
      <c r="K21">
        <v>4502.1000000000004</v>
      </c>
      <c r="L21">
        <v>1751.12</v>
      </c>
      <c r="M21">
        <v>2579.6</v>
      </c>
      <c r="N21">
        <v>1420.72</v>
      </c>
      <c r="O21">
        <v>216</v>
      </c>
      <c r="P21" t="s">
        <v>350</v>
      </c>
      <c r="Q21" t="s">
        <v>259</v>
      </c>
    </row>
    <row r="22" spans="1:17" x14ac:dyDescent="0.2">
      <c r="A22" t="s">
        <v>277</v>
      </c>
      <c r="B22" t="s">
        <v>261</v>
      </c>
      <c r="C22" t="s">
        <v>320</v>
      </c>
      <c r="D22">
        <v>0</v>
      </c>
      <c r="E22">
        <v>37567.599999999999</v>
      </c>
      <c r="F22">
        <v>78759.22</v>
      </c>
      <c r="G22">
        <v>32946.379999999997</v>
      </c>
      <c r="H22">
        <v>40586.18</v>
      </c>
      <c r="I22">
        <v>32946.379999999997</v>
      </c>
      <c r="J22">
        <v>84216.56</v>
      </c>
      <c r="K22">
        <v>53378.2</v>
      </c>
      <c r="L22">
        <v>30993.91</v>
      </c>
      <c r="M22">
        <v>48492.22</v>
      </c>
      <c r="N22">
        <v>67186.16</v>
      </c>
      <c r="O22">
        <v>17581.650000000001</v>
      </c>
      <c r="P22" t="s">
        <v>350</v>
      </c>
      <c r="Q22" t="s">
        <v>259</v>
      </c>
    </row>
    <row r="23" spans="1:17" x14ac:dyDescent="0.2">
      <c r="A23" t="s">
        <v>278</v>
      </c>
      <c r="B23" t="s">
        <v>261</v>
      </c>
      <c r="C23" t="s">
        <v>324</v>
      </c>
      <c r="D23">
        <v>0</v>
      </c>
      <c r="E23">
        <v>0</v>
      </c>
      <c r="F23">
        <v>0</v>
      </c>
      <c r="G23">
        <v>0</v>
      </c>
      <c r="H23">
        <v>4780</v>
      </c>
      <c r="I23">
        <v>6392.5</v>
      </c>
      <c r="J23">
        <v>0</v>
      </c>
      <c r="K23">
        <v>14300</v>
      </c>
      <c r="L23">
        <v>0</v>
      </c>
      <c r="M23">
        <v>0</v>
      </c>
      <c r="N23">
        <v>16800</v>
      </c>
      <c r="O23">
        <v>-66159.320000000007</v>
      </c>
      <c r="P23" t="s">
        <v>350</v>
      </c>
      <c r="Q23" t="s">
        <v>259</v>
      </c>
    </row>
    <row r="24" spans="1:17" x14ac:dyDescent="0.2">
      <c r="A24" t="s">
        <v>279</v>
      </c>
      <c r="B24" t="s">
        <v>261</v>
      </c>
      <c r="C24" t="s">
        <v>330</v>
      </c>
      <c r="D24">
        <v>0</v>
      </c>
      <c r="E24">
        <v>0</v>
      </c>
      <c r="F24">
        <v>0</v>
      </c>
      <c r="G24">
        <v>0</v>
      </c>
      <c r="H24">
        <v>15472.8</v>
      </c>
      <c r="I24">
        <v>3800</v>
      </c>
      <c r="J24">
        <v>0</v>
      </c>
      <c r="K24">
        <v>2788</v>
      </c>
      <c r="L24">
        <v>0</v>
      </c>
      <c r="M24">
        <v>0</v>
      </c>
      <c r="N24">
        <v>0</v>
      </c>
      <c r="O24">
        <v>-80330</v>
      </c>
      <c r="P24" t="s">
        <v>350</v>
      </c>
      <c r="Q24" t="s">
        <v>259</v>
      </c>
    </row>
    <row r="25" spans="1:17" x14ac:dyDescent="0.2">
      <c r="A25" t="s">
        <v>280</v>
      </c>
      <c r="B25" t="s">
        <v>261</v>
      </c>
      <c r="C25" t="s">
        <v>301</v>
      </c>
      <c r="D25">
        <v>0</v>
      </c>
      <c r="E25">
        <v>0</v>
      </c>
      <c r="F25">
        <v>0</v>
      </c>
      <c r="G25">
        <v>61449.8</v>
      </c>
      <c r="H25">
        <v>5695.8</v>
      </c>
      <c r="I25">
        <v>54394.8</v>
      </c>
      <c r="J25">
        <v>0</v>
      </c>
      <c r="K25">
        <v>0</v>
      </c>
      <c r="L25">
        <v>16000</v>
      </c>
      <c r="M25">
        <v>2880</v>
      </c>
      <c r="N25">
        <v>0</v>
      </c>
      <c r="O25">
        <v>-55543.5</v>
      </c>
      <c r="P25" t="s">
        <v>350</v>
      </c>
      <c r="Q25" t="s">
        <v>259</v>
      </c>
    </row>
    <row r="26" spans="1:17" x14ac:dyDescent="0.2">
      <c r="A26" t="s">
        <v>281</v>
      </c>
      <c r="B26" t="s">
        <v>261</v>
      </c>
      <c r="C26" t="s">
        <v>302</v>
      </c>
      <c r="D26">
        <v>0</v>
      </c>
      <c r="E26">
        <v>0</v>
      </c>
      <c r="F26">
        <v>0</v>
      </c>
      <c r="G26">
        <v>0</v>
      </c>
      <c r="H26">
        <v>0</v>
      </c>
      <c r="I26">
        <v>7990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 t="s">
        <v>350</v>
      </c>
      <c r="Q26" t="s">
        <v>259</v>
      </c>
    </row>
    <row r="27" spans="1:17" x14ac:dyDescent="0.2">
      <c r="A27" t="s">
        <v>282</v>
      </c>
      <c r="B27" t="s">
        <v>261</v>
      </c>
      <c r="C27" t="s">
        <v>321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 t="s">
        <v>350</v>
      </c>
      <c r="Q27" t="s">
        <v>259</v>
      </c>
    </row>
    <row r="28" spans="1:17" x14ac:dyDescent="0.2">
      <c r="A28" t="s">
        <v>283</v>
      </c>
      <c r="B28" t="s">
        <v>261</v>
      </c>
      <c r="C28" t="s">
        <v>329</v>
      </c>
      <c r="D28">
        <v>0</v>
      </c>
      <c r="E28">
        <v>0</v>
      </c>
      <c r="F28">
        <v>271.83</v>
      </c>
      <c r="G28">
        <v>1328.4</v>
      </c>
      <c r="H28">
        <v>2287.85</v>
      </c>
      <c r="I28">
        <v>7182.95</v>
      </c>
      <c r="J28">
        <v>6095.9</v>
      </c>
      <c r="K28">
        <v>4636.3999999999996</v>
      </c>
      <c r="L28">
        <v>3056.94</v>
      </c>
      <c r="M28">
        <v>14636.44</v>
      </c>
      <c r="N28">
        <v>445.5</v>
      </c>
      <c r="O28">
        <v>35414.559999999998</v>
      </c>
      <c r="P28" t="s">
        <v>350</v>
      </c>
      <c r="Q28" t="s">
        <v>259</v>
      </c>
    </row>
    <row r="29" spans="1:17" x14ac:dyDescent="0.2">
      <c r="A29" t="s">
        <v>284</v>
      </c>
      <c r="B29" t="s">
        <v>261</v>
      </c>
      <c r="C29" t="s">
        <v>311</v>
      </c>
      <c r="D29">
        <v>0</v>
      </c>
      <c r="E29">
        <v>5513.36</v>
      </c>
      <c r="F29">
        <v>9505.85</v>
      </c>
      <c r="G29">
        <v>12930.31</v>
      </c>
      <c r="H29">
        <v>-1194.7</v>
      </c>
      <c r="I29">
        <v>11037.48</v>
      </c>
      <c r="J29">
        <v>5457.02</v>
      </c>
      <c r="K29">
        <v>39490.879999999997</v>
      </c>
      <c r="L29">
        <v>28287.81</v>
      </c>
      <c r="M29">
        <v>10295.9</v>
      </c>
      <c r="N29">
        <v>25663.7</v>
      </c>
      <c r="O29">
        <v>-81628.490000000005</v>
      </c>
      <c r="P29" t="s">
        <v>350</v>
      </c>
      <c r="Q29" t="s">
        <v>259</v>
      </c>
    </row>
    <row r="30" spans="1:17" x14ac:dyDescent="0.2">
      <c r="A30" t="s">
        <v>285</v>
      </c>
      <c r="B30" t="s">
        <v>261</v>
      </c>
      <c r="C30" t="s">
        <v>335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 t="s">
        <v>350</v>
      </c>
      <c r="Q30" t="s">
        <v>259</v>
      </c>
    </row>
    <row r="31" spans="1:17" x14ac:dyDescent="0.2">
      <c r="A31" t="s">
        <v>286</v>
      </c>
      <c r="B31" t="s">
        <v>261</v>
      </c>
      <c r="C31" t="s">
        <v>312</v>
      </c>
      <c r="D31">
        <v>69789.009999999995</v>
      </c>
      <c r="E31">
        <v>490762.97</v>
      </c>
      <c r="F31">
        <v>827607.57</v>
      </c>
      <c r="G31">
        <v>404115.13</v>
      </c>
      <c r="H31">
        <v>590227.44999999995</v>
      </c>
      <c r="I31">
        <v>662263.65</v>
      </c>
      <c r="J31">
        <v>432122.96</v>
      </c>
      <c r="K31">
        <v>659119.32999999996</v>
      </c>
      <c r="L31">
        <v>401635.21</v>
      </c>
      <c r="M31">
        <v>157953.85</v>
      </c>
      <c r="N31">
        <v>165968.17000000001</v>
      </c>
      <c r="O31">
        <v>1794212.72</v>
      </c>
      <c r="P31" t="s">
        <v>350</v>
      </c>
      <c r="Q31" t="s">
        <v>259</v>
      </c>
    </row>
    <row r="32" spans="1:17" x14ac:dyDescent="0.2">
      <c r="A32" t="s">
        <v>287</v>
      </c>
      <c r="B32" t="s">
        <v>288</v>
      </c>
      <c r="C32" t="s">
        <v>303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-897349.44</v>
      </c>
      <c r="P32" t="s">
        <v>350</v>
      </c>
      <c r="Q32" t="s">
        <v>40</v>
      </c>
    </row>
    <row r="33" spans="1:17" x14ac:dyDescent="0.2">
      <c r="A33" t="s">
        <v>289</v>
      </c>
      <c r="B33" t="s">
        <v>288</v>
      </c>
      <c r="C33" t="s">
        <v>304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-261900</v>
      </c>
      <c r="P33" t="s">
        <v>350</v>
      </c>
      <c r="Q33" t="s">
        <v>40</v>
      </c>
    </row>
    <row r="34" spans="1:17" x14ac:dyDescent="0.2">
      <c r="A34" t="s">
        <v>290</v>
      </c>
      <c r="B34" t="s">
        <v>288</v>
      </c>
      <c r="C34" t="s">
        <v>305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52399.199999999997</v>
      </c>
      <c r="P34" t="s">
        <v>350</v>
      </c>
      <c r="Q34" t="s">
        <v>40</v>
      </c>
    </row>
    <row r="35" spans="1:17" x14ac:dyDescent="0.2">
      <c r="A35" t="s">
        <v>291</v>
      </c>
      <c r="B35" t="s">
        <v>288</v>
      </c>
      <c r="C35" t="s">
        <v>306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 t="s">
        <v>350</v>
      </c>
      <c r="Q35" t="s">
        <v>40</v>
      </c>
    </row>
    <row r="36" spans="1:17" x14ac:dyDescent="0.2">
      <c r="A36" t="s">
        <v>292</v>
      </c>
      <c r="B36" t="s">
        <v>288</v>
      </c>
      <c r="C36" t="s">
        <v>332</v>
      </c>
      <c r="D36">
        <v>0</v>
      </c>
      <c r="E36">
        <v>0</v>
      </c>
      <c r="F36">
        <v>0</v>
      </c>
      <c r="G36">
        <v>0</v>
      </c>
      <c r="H36">
        <v>30257</v>
      </c>
      <c r="I36">
        <v>0</v>
      </c>
      <c r="J36">
        <v>7994</v>
      </c>
      <c r="K36">
        <v>0</v>
      </c>
      <c r="L36">
        <v>0</v>
      </c>
      <c r="M36">
        <v>37800</v>
      </c>
      <c r="N36">
        <v>35864.47</v>
      </c>
      <c r="O36">
        <v>-673713.81</v>
      </c>
      <c r="P36" t="s">
        <v>350</v>
      </c>
      <c r="Q36" t="s">
        <v>40</v>
      </c>
    </row>
    <row r="37" spans="1:17" x14ac:dyDescent="0.2">
      <c r="A37" t="s">
        <v>293</v>
      </c>
      <c r="B37" t="s">
        <v>294</v>
      </c>
      <c r="C37" t="s">
        <v>307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 t="s">
        <v>350</v>
      </c>
      <c r="Q37" t="s">
        <v>45</v>
      </c>
    </row>
    <row r="38" spans="1:17" x14ac:dyDescent="0.2">
      <c r="A38" t="s">
        <v>295</v>
      </c>
      <c r="B38" t="s">
        <v>294</v>
      </c>
      <c r="C38" t="s">
        <v>308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 t="s">
        <v>350</v>
      </c>
      <c r="Q38" t="s">
        <v>45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D1" workbookViewId="0">
      <selection activeCell="B8" sqref="B8:C8"/>
    </sheetView>
  </sheetViews>
  <sheetFormatPr defaultRowHeight="12.75" x14ac:dyDescent="0.2"/>
  <cols>
    <col min="1" max="1" width="10.7109375" bestFit="1" customWidth="1"/>
    <col min="2" max="2" width="14.7109375" bestFit="1" customWidth="1"/>
    <col min="3" max="3" width="22.85546875" bestFit="1" customWidth="1"/>
    <col min="4" max="4" width="48" bestFit="1" customWidth="1"/>
    <col min="5" max="5" width="12" bestFit="1" customWidth="1"/>
    <col min="6" max="7" width="11" bestFit="1" customWidth="1"/>
    <col min="8" max="8" width="12" bestFit="1" customWidth="1"/>
    <col min="9" max="9" width="11" bestFit="1" customWidth="1"/>
    <col min="10" max="11" width="12" bestFit="1" customWidth="1"/>
    <col min="12" max="12" width="14" bestFit="1" customWidth="1"/>
    <col min="13" max="14" width="11" bestFit="1" customWidth="1"/>
    <col min="15" max="15" width="12" bestFit="1" customWidth="1"/>
    <col min="16" max="16" width="11" bestFit="1" customWidth="1"/>
    <col min="17" max="17" width="12" bestFit="1" customWidth="1"/>
    <col min="18" max="18" width="18.140625" bestFit="1" customWidth="1"/>
  </cols>
  <sheetData>
    <row r="1" spans="1:18" x14ac:dyDescent="0.2">
      <c r="A1" t="s">
        <v>1</v>
      </c>
      <c r="B1" t="s">
        <v>162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156</v>
      </c>
      <c r="R1" t="s">
        <v>163</v>
      </c>
    </row>
    <row r="2" spans="1:18" x14ac:dyDescent="0.2">
      <c r="A2" t="s">
        <v>164</v>
      </c>
      <c r="B2" t="s">
        <v>157</v>
      </c>
      <c r="C2" t="s">
        <v>158</v>
      </c>
      <c r="D2" t="s">
        <v>159</v>
      </c>
      <c r="E2">
        <v>10855706.210000001</v>
      </c>
      <c r="F2">
        <v>7045927.4000000004</v>
      </c>
      <c r="G2">
        <v>7174458.9299999997</v>
      </c>
      <c r="H2">
        <v>7172854.1200000001</v>
      </c>
      <c r="I2">
        <v>7334956.4400000004</v>
      </c>
      <c r="J2">
        <v>7561141.1699999999</v>
      </c>
      <c r="K2">
        <v>7415778.1100000003</v>
      </c>
      <c r="L2">
        <v>7371559.5099999998</v>
      </c>
      <c r="M2">
        <v>7432204.7800000003</v>
      </c>
      <c r="N2">
        <v>7489584.4400000004</v>
      </c>
      <c r="O2">
        <v>12292732.73</v>
      </c>
      <c r="P2">
        <v>8002812.7300000004</v>
      </c>
      <c r="Q2">
        <v>97149716.569999993</v>
      </c>
      <c r="R2" t="s">
        <v>349</v>
      </c>
    </row>
    <row r="3" spans="1:18" x14ac:dyDescent="0.2">
      <c r="A3" t="s">
        <v>165</v>
      </c>
      <c r="B3" t="s">
        <v>160</v>
      </c>
      <c r="C3" t="s">
        <v>158</v>
      </c>
      <c r="D3" t="s">
        <v>92</v>
      </c>
      <c r="E3">
        <v>1857045.27</v>
      </c>
      <c r="F3">
        <v>2077219.88</v>
      </c>
      <c r="G3">
        <v>2066657.43</v>
      </c>
      <c r="H3">
        <v>3346789.96</v>
      </c>
      <c r="I3">
        <v>1983399.42</v>
      </c>
      <c r="J3">
        <v>2841961.66</v>
      </c>
      <c r="K3">
        <v>3597764.42</v>
      </c>
      <c r="L3">
        <v>2845840.86</v>
      </c>
      <c r="M3">
        <v>2232227.0499999998</v>
      </c>
      <c r="N3">
        <v>1949984.43</v>
      </c>
      <c r="O3">
        <v>1627579.33</v>
      </c>
      <c r="P3">
        <v>3185749.67</v>
      </c>
      <c r="Q3">
        <v>29612219.379999999</v>
      </c>
      <c r="R3" t="s">
        <v>349</v>
      </c>
    </row>
    <row r="4" spans="1:18" x14ac:dyDescent="0.2">
      <c r="A4" t="s">
        <v>166</v>
      </c>
      <c r="B4" t="s">
        <v>340</v>
      </c>
      <c r="C4" t="s">
        <v>158</v>
      </c>
      <c r="D4" t="s">
        <v>161</v>
      </c>
      <c r="E4">
        <v>0</v>
      </c>
      <c r="F4">
        <v>0</v>
      </c>
      <c r="G4">
        <v>0</v>
      </c>
      <c r="H4">
        <v>31000</v>
      </c>
      <c r="I4">
        <v>0</v>
      </c>
      <c r="J4">
        <v>0</v>
      </c>
      <c r="K4">
        <v>0</v>
      </c>
      <c r="L4">
        <v>0</v>
      </c>
      <c r="M4">
        <v>8000</v>
      </c>
      <c r="N4">
        <v>128200</v>
      </c>
      <c r="O4">
        <v>0</v>
      </c>
      <c r="P4">
        <v>1031298.2</v>
      </c>
      <c r="Q4">
        <v>1198498.2</v>
      </c>
      <c r="R4" t="s">
        <v>349</v>
      </c>
    </row>
    <row r="5" spans="1:18" x14ac:dyDescent="0.2">
      <c r="A5" t="s">
        <v>167</v>
      </c>
      <c r="D5" t="s">
        <v>333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349</v>
      </c>
    </row>
    <row r="7" spans="1:18" x14ac:dyDescent="0.2">
      <c r="E7">
        <f>SUM(E2:E6)</f>
        <v>12712751.48</v>
      </c>
      <c r="F7">
        <f t="shared" ref="F7:P7" si="0">SUM(F2:F6)</f>
        <v>9123147.2800000012</v>
      </c>
      <c r="G7">
        <f t="shared" si="0"/>
        <v>9241116.3599999994</v>
      </c>
      <c r="H7">
        <f t="shared" si="0"/>
        <v>10550644.08</v>
      </c>
      <c r="I7">
        <f t="shared" si="0"/>
        <v>9318355.8599999994</v>
      </c>
      <c r="J7">
        <f t="shared" si="0"/>
        <v>10403102.83</v>
      </c>
      <c r="K7">
        <f t="shared" si="0"/>
        <v>11013542.530000001</v>
      </c>
      <c r="L7" s="69">
        <f t="shared" si="0"/>
        <v>10217400.369999999</v>
      </c>
      <c r="M7">
        <f t="shared" si="0"/>
        <v>9672431.8300000001</v>
      </c>
      <c r="N7">
        <f t="shared" si="0"/>
        <v>9567768.870000001</v>
      </c>
      <c r="O7">
        <f t="shared" si="0"/>
        <v>13920312.060000001</v>
      </c>
      <c r="P7">
        <f t="shared" si="0"/>
        <v>12219860.6</v>
      </c>
      <c r="Q7">
        <f>SUM(E7:P7)</f>
        <v>127960434.15000001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B8" sqref="B8:C8"/>
    </sheetView>
  </sheetViews>
  <sheetFormatPr defaultRowHeight="12.75" x14ac:dyDescent="0.2"/>
  <cols>
    <col min="1" max="1" width="8.85546875" bestFit="1" customWidth="1"/>
    <col min="2" max="2" width="10.85546875" bestFit="1" customWidth="1"/>
    <col min="3" max="3" width="32.42578125" bestFit="1" customWidth="1"/>
    <col min="4" max="4" width="81.140625" bestFit="1" customWidth="1"/>
    <col min="5" max="5" width="10.7109375" style="24" bestFit="1" customWidth="1"/>
    <col min="6" max="6" width="18.14062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s="24" t="s">
        <v>234</v>
      </c>
      <c r="F1" t="s">
        <v>163</v>
      </c>
    </row>
    <row r="2" spans="1:6" x14ac:dyDescent="0.2">
      <c r="A2" t="s">
        <v>16</v>
      </c>
      <c r="B2" t="s">
        <v>254</v>
      </c>
      <c r="C2" t="s">
        <v>255</v>
      </c>
      <c r="D2" t="s">
        <v>298</v>
      </c>
      <c r="E2" s="24">
        <v>491044.87</v>
      </c>
      <c r="F2" t="s">
        <v>338</v>
      </c>
    </row>
    <row r="3" spans="1:6" x14ac:dyDescent="0.2">
      <c r="A3" t="s">
        <v>16</v>
      </c>
      <c r="B3" t="s">
        <v>256</v>
      </c>
      <c r="C3" t="s">
        <v>255</v>
      </c>
      <c r="D3" t="s">
        <v>322</v>
      </c>
      <c r="E3" s="24">
        <v>58480.62</v>
      </c>
      <c r="F3" t="s">
        <v>338</v>
      </c>
    </row>
    <row r="4" spans="1:6" x14ac:dyDescent="0.2">
      <c r="A4" t="s">
        <v>16</v>
      </c>
      <c r="B4" t="s">
        <v>257</v>
      </c>
      <c r="C4" t="s">
        <v>255</v>
      </c>
      <c r="D4" t="s">
        <v>309</v>
      </c>
      <c r="E4" s="24">
        <v>11353.09</v>
      </c>
      <c r="F4" t="s">
        <v>338</v>
      </c>
    </row>
    <row r="5" spans="1:6" x14ac:dyDescent="0.2">
      <c r="A5" t="s">
        <v>16</v>
      </c>
      <c r="B5" t="s">
        <v>258</v>
      </c>
      <c r="C5" t="s">
        <v>255</v>
      </c>
      <c r="D5" t="s">
        <v>299</v>
      </c>
      <c r="E5" s="24">
        <v>0</v>
      </c>
      <c r="F5" t="s">
        <v>338</v>
      </c>
    </row>
    <row r="6" spans="1:6" x14ac:dyDescent="0.2">
      <c r="A6" t="s">
        <v>259</v>
      </c>
      <c r="B6" t="s">
        <v>260</v>
      </c>
      <c r="C6" t="s">
        <v>261</v>
      </c>
      <c r="D6" t="s">
        <v>300</v>
      </c>
      <c r="E6" s="24">
        <v>0</v>
      </c>
      <c r="F6" t="s">
        <v>338</v>
      </c>
    </row>
    <row r="7" spans="1:6" x14ac:dyDescent="0.2">
      <c r="A7" t="s">
        <v>259</v>
      </c>
      <c r="B7" t="s">
        <v>262</v>
      </c>
      <c r="C7" t="s">
        <v>261</v>
      </c>
      <c r="D7" t="s">
        <v>316</v>
      </c>
      <c r="E7" s="24">
        <v>0</v>
      </c>
      <c r="F7" t="s">
        <v>338</v>
      </c>
    </row>
    <row r="8" spans="1:6" x14ac:dyDescent="0.2">
      <c r="A8" t="s">
        <v>259</v>
      </c>
      <c r="B8" t="s">
        <v>263</v>
      </c>
      <c r="C8" t="s">
        <v>261</v>
      </c>
      <c r="D8" t="s">
        <v>323</v>
      </c>
      <c r="E8" s="24">
        <v>1398</v>
      </c>
      <c r="F8" t="s">
        <v>338</v>
      </c>
    </row>
    <row r="9" spans="1:6" x14ac:dyDescent="0.2">
      <c r="A9" t="s">
        <v>259</v>
      </c>
      <c r="B9" t="s">
        <v>264</v>
      </c>
      <c r="C9" t="s">
        <v>261</v>
      </c>
      <c r="D9" t="s">
        <v>334</v>
      </c>
      <c r="E9" s="24">
        <v>130000.5</v>
      </c>
      <c r="F9" t="s">
        <v>338</v>
      </c>
    </row>
    <row r="10" spans="1:6" x14ac:dyDescent="0.2">
      <c r="A10" t="s">
        <v>259</v>
      </c>
      <c r="B10" t="s">
        <v>265</v>
      </c>
      <c r="C10" t="s">
        <v>261</v>
      </c>
      <c r="D10" t="s">
        <v>310</v>
      </c>
      <c r="E10" s="24">
        <v>0</v>
      </c>
      <c r="F10" t="s">
        <v>338</v>
      </c>
    </row>
    <row r="11" spans="1:6" x14ac:dyDescent="0.2">
      <c r="A11" t="s">
        <v>259</v>
      </c>
      <c r="B11" t="s">
        <v>266</v>
      </c>
      <c r="C11" t="s">
        <v>261</v>
      </c>
      <c r="D11" t="s">
        <v>315</v>
      </c>
      <c r="E11" s="24">
        <v>0</v>
      </c>
      <c r="F11" t="s">
        <v>338</v>
      </c>
    </row>
    <row r="12" spans="1:6" x14ac:dyDescent="0.2">
      <c r="A12" t="s">
        <v>259</v>
      </c>
      <c r="B12" t="s">
        <v>267</v>
      </c>
      <c r="C12" t="s">
        <v>261</v>
      </c>
      <c r="D12" t="s">
        <v>314</v>
      </c>
      <c r="E12" s="24">
        <v>62140</v>
      </c>
      <c r="F12" t="s">
        <v>338</v>
      </c>
    </row>
    <row r="13" spans="1:6" x14ac:dyDescent="0.2">
      <c r="A13" t="s">
        <v>259</v>
      </c>
      <c r="B13" t="s">
        <v>268</v>
      </c>
      <c r="C13" t="s">
        <v>261</v>
      </c>
      <c r="D13" t="s">
        <v>325</v>
      </c>
      <c r="E13" s="24">
        <v>49036.639999999999</v>
      </c>
      <c r="F13" t="s">
        <v>338</v>
      </c>
    </row>
    <row r="14" spans="1:6" x14ac:dyDescent="0.2">
      <c r="A14" t="s">
        <v>259</v>
      </c>
      <c r="B14" t="s">
        <v>269</v>
      </c>
      <c r="C14" t="s">
        <v>261</v>
      </c>
      <c r="D14" t="s">
        <v>327</v>
      </c>
      <c r="E14" s="24">
        <v>19302.189999999999</v>
      </c>
      <c r="F14" t="s">
        <v>338</v>
      </c>
    </row>
    <row r="15" spans="1:6" x14ac:dyDescent="0.2">
      <c r="A15" t="s">
        <v>259</v>
      </c>
      <c r="B15" t="s">
        <v>270</v>
      </c>
      <c r="C15" t="s">
        <v>261</v>
      </c>
      <c r="D15" t="s">
        <v>328</v>
      </c>
      <c r="E15" s="24">
        <v>47700</v>
      </c>
      <c r="F15" t="s">
        <v>338</v>
      </c>
    </row>
    <row r="16" spans="1:6" x14ac:dyDescent="0.2">
      <c r="A16" t="s">
        <v>259</v>
      </c>
      <c r="B16" t="s">
        <v>271</v>
      </c>
      <c r="C16" t="s">
        <v>261</v>
      </c>
      <c r="D16" t="s">
        <v>319</v>
      </c>
      <c r="E16" s="24">
        <v>13019.34</v>
      </c>
      <c r="F16" t="s">
        <v>338</v>
      </c>
    </row>
    <row r="17" spans="1:6" x14ac:dyDescent="0.2">
      <c r="A17" t="s">
        <v>259</v>
      </c>
      <c r="B17" t="s">
        <v>272</v>
      </c>
      <c r="C17" t="s">
        <v>261</v>
      </c>
      <c r="D17" t="s">
        <v>313</v>
      </c>
      <c r="E17" s="24">
        <v>130573.78</v>
      </c>
      <c r="F17" t="s">
        <v>338</v>
      </c>
    </row>
    <row r="18" spans="1:6" x14ac:dyDescent="0.2">
      <c r="A18" t="s">
        <v>259</v>
      </c>
      <c r="B18" t="s">
        <v>273</v>
      </c>
      <c r="C18" t="s">
        <v>261</v>
      </c>
      <c r="D18" t="s">
        <v>326</v>
      </c>
      <c r="E18" s="24">
        <v>27559.7</v>
      </c>
      <c r="F18" t="s">
        <v>338</v>
      </c>
    </row>
    <row r="19" spans="1:6" x14ac:dyDescent="0.2">
      <c r="A19" t="s">
        <v>259</v>
      </c>
      <c r="B19" t="s">
        <v>274</v>
      </c>
      <c r="C19" t="s">
        <v>261</v>
      </c>
      <c r="D19" t="s">
        <v>317</v>
      </c>
      <c r="E19" s="24">
        <v>103615.22</v>
      </c>
      <c r="F19" t="s">
        <v>338</v>
      </c>
    </row>
    <row r="20" spans="1:6" x14ac:dyDescent="0.2">
      <c r="A20" t="s">
        <v>259</v>
      </c>
      <c r="B20" t="s">
        <v>275</v>
      </c>
      <c r="C20" t="s">
        <v>261</v>
      </c>
      <c r="D20" t="s">
        <v>318</v>
      </c>
      <c r="E20" s="24">
        <v>142049.32999999999</v>
      </c>
      <c r="F20" t="s">
        <v>338</v>
      </c>
    </row>
    <row r="21" spans="1:6" x14ac:dyDescent="0.2">
      <c r="A21" t="s">
        <v>259</v>
      </c>
      <c r="B21" t="s">
        <v>276</v>
      </c>
      <c r="C21" t="s">
        <v>261</v>
      </c>
      <c r="D21" t="s">
        <v>331</v>
      </c>
      <c r="E21" s="24">
        <v>4841.1899999999996</v>
      </c>
      <c r="F21" t="s">
        <v>338</v>
      </c>
    </row>
    <row r="22" spans="1:6" x14ac:dyDescent="0.2">
      <c r="A22" t="s">
        <v>259</v>
      </c>
      <c r="B22" t="s">
        <v>277</v>
      </c>
      <c r="C22" t="s">
        <v>261</v>
      </c>
      <c r="D22" t="s">
        <v>320</v>
      </c>
      <c r="E22" s="24">
        <v>17777.18</v>
      </c>
      <c r="F22" t="s">
        <v>338</v>
      </c>
    </row>
    <row r="23" spans="1:6" x14ac:dyDescent="0.2">
      <c r="A23" t="s">
        <v>259</v>
      </c>
      <c r="B23" t="s">
        <v>278</v>
      </c>
      <c r="C23" t="s">
        <v>261</v>
      </c>
      <c r="D23" t="s">
        <v>324</v>
      </c>
      <c r="E23" s="24">
        <v>6266</v>
      </c>
      <c r="F23" t="s">
        <v>338</v>
      </c>
    </row>
    <row r="24" spans="1:6" x14ac:dyDescent="0.2">
      <c r="A24" t="s">
        <v>259</v>
      </c>
      <c r="B24" t="s">
        <v>279</v>
      </c>
      <c r="C24" t="s">
        <v>261</v>
      </c>
      <c r="D24" t="s">
        <v>330</v>
      </c>
      <c r="E24" s="24">
        <v>84154.68</v>
      </c>
      <c r="F24" t="s">
        <v>338</v>
      </c>
    </row>
    <row r="25" spans="1:6" x14ac:dyDescent="0.2">
      <c r="A25" t="s">
        <v>259</v>
      </c>
      <c r="B25" t="s">
        <v>280</v>
      </c>
      <c r="C25" t="s">
        <v>261</v>
      </c>
      <c r="D25" t="s">
        <v>301</v>
      </c>
      <c r="E25" s="24">
        <v>0</v>
      </c>
      <c r="F25" t="s">
        <v>338</v>
      </c>
    </row>
    <row r="26" spans="1:6" x14ac:dyDescent="0.2">
      <c r="A26" t="s">
        <v>259</v>
      </c>
      <c r="B26" t="s">
        <v>281</v>
      </c>
      <c r="C26" t="s">
        <v>261</v>
      </c>
      <c r="D26" t="s">
        <v>302</v>
      </c>
      <c r="E26" s="24">
        <v>0</v>
      </c>
      <c r="F26" t="s">
        <v>338</v>
      </c>
    </row>
    <row r="27" spans="1:6" x14ac:dyDescent="0.2">
      <c r="A27" t="s">
        <v>259</v>
      </c>
      <c r="B27" t="s">
        <v>282</v>
      </c>
      <c r="C27" t="s">
        <v>261</v>
      </c>
      <c r="D27" t="s">
        <v>321</v>
      </c>
      <c r="E27" s="24">
        <v>0</v>
      </c>
      <c r="F27" t="s">
        <v>338</v>
      </c>
    </row>
    <row r="28" spans="1:6" x14ac:dyDescent="0.2">
      <c r="A28" t="s">
        <v>259</v>
      </c>
      <c r="B28" t="s">
        <v>283</v>
      </c>
      <c r="C28" t="s">
        <v>261</v>
      </c>
      <c r="D28" t="s">
        <v>329</v>
      </c>
      <c r="E28" s="24">
        <v>3185.23</v>
      </c>
      <c r="F28" t="s">
        <v>338</v>
      </c>
    </row>
    <row r="29" spans="1:6" x14ac:dyDescent="0.2">
      <c r="A29" t="s">
        <v>259</v>
      </c>
      <c r="B29" t="s">
        <v>284</v>
      </c>
      <c r="C29" t="s">
        <v>261</v>
      </c>
      <c r="D29" t="s">
        <v>311</v>
      </c>
      <c r="E29" s="24">
        <v>14129.51</v>
      </c>
      <c r="F29" t="s">
        <v>338</v>
      </c>
    </row>
    <row r="30" spans="1:6" x14ac:dyDescent="0.2">
      <c r="A30" t="s">
        <v>259</v>
      </c>
      <c r="B30" t="s">
        <v>285</v>
      </c>
      <c r="C30" t="s">
        <v>261</v>
      </c>
      <c r="D30" t="s">
        <v>335</v>
      </c>
      <c r="E30" s="24">
        <v>0</v>
      </c>
      <c r="F30" t="s">
        <v>338</v>
      </c>
    </row>
    <row r="31" spans="1:6" x14ac:dyDescent="0.2">
      <c r="A31" t="s">
        <v>259</v>
      </c>
      <c r="B31" t="s">
        <v>286</v>
      </c>
      <c r="C31" t="s">
        <v>261</v>
      </c>
      <c r="D31" t="s">
        <v>312</v>
      </c>
      <c r="E31" s="24">
        <v>146946.26</v>
      </c>
      <c r="F31" t="s">
        <v>338</v>
      </c>
    </row>
    <row r="32" spans="1:6" x14ac:dyDescent="0.2">
      <c r="A32" t="s">
        <v>40</v>
      </c>
      <c r="B32" t="s">
        <v>287</v>
      </c>
      <c r="C32" t="s">
        <v>288</v>
      </c>
      <c r="D32" t="s">
        <v>303</v>
      </c>
      <c r="E32" s="24">
        <v>43368.28</v>
      </c>
      <c r="F32" t="s">
        <v>338</v>
      </c>
    </row>
    <row r="33" spans="1:6" x14ac:dyDescent="0.2">
      <c r="A33" t="s">
        <v>40</v>
      </c>
      <c r="B33" t="s">
        <v>289</v>
      </c>
      <c r="C33" t="s">
        <v>288</v>
      </c>
      <c r="D33" t="s">
        <v>304</v>
      </c>
      <c r="E33" s="24">
        <v>0</v>
      </c>
      <c r="F33" t="s">
        <v>338</v>
      </c>
    </row>
    <row r="34" spans="1:6" x14ac:dyDescent="0.2">
      <c r="A34" t="s">
        <v>40</v>
      </c>
      <c r="B34" t="s">
        <v>290</v>
      </c>
      <c r="C34" t="s">
        <v>288</v>
      </c>
      <c r="D34" t="s">
        <v>305</v>
      </c>
      <c r="E34" s="24">
        <v>7797.9</v>
      </c>
      <c r="F34" t="s">
        <v>338</v>
      </c>
    </row>
    <row r="35" spans="1:6" x14ac:dyDescent="0.2">
      <c r="A35" t="s">
        <v>40</v>
      </c>
      <c r="B35" t="s">
        <v>291</v>
      </c>
      <c r="C35" t="s">
        <v>288</v>
      </c>
      <c r="D35" t="s">
        <v>306</v>
      </c>
      <c r="E35" s="24">
        <v>0</v>
      </c>
      <c r="F35" t="s">
        <v>338</v>
      </c>
    </row>
    <row r="36" spans="1:6" x14ac:dyDescent="0.2">
      <c r="A36" t="s">
        <v>40</v>
      </c>
      <c r="B36" t="s">
        <v>292</v>
      </c>
      <c r="C36" t="s">
        <v>288</v>
      </c>
      <c r="D36" t="s">
        <v>332</v>
      </c>
      <c r="E36" s="24">
        <v>188543.3</v>
      </c>
      <c r="F36" t="s">
        <v>338</v>
      </c>
    </row>
    <row r="37" spans="1:6" x14ac:dyDescent="0.2">
      <c r="A37" t="s">
        <v>45</v>
      </c>
      <c r="B37" t="s">
        <v>293</v>
      </c>
      <c r="C37" t="s">
        <v>294</v>
      </c>
      <c r="D37" t="s">
        <v>307</v>
      </c>
      <c r="E37" s="24">
        <v>0</v>
      </c>
      <c r="F37" t="s">
        <v>338</v>
      </c>
    </row>
    <row r="38" spans="1:6" x14ac:dyDescent="0.2">
      <c r="A38" t="s">
        <v>45</v>
      </c>
      <c r="B38" t="s">
        <v>295</v>
      </c>
      <c r="C38" t="s">
        <v>294</v>
      </c>
      <c r="D38" t="s">
        <v>308</v>
      </c>
      <c r="E38" s="24">
        <v>0</v>
      </c>
      <c r="F38" t="s">
        <v>338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activeCell="B8" sqref="B8:C8"/>
    </sheetView>
  </sheetViews>
  <sheetFormatPr defaultColWidth="15.7109375"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bestFit="1" customWidth="1"/>
    <col min="5" max="5" width="4.7109375" bestFit="1" customWidth="1"/>
    <col min="6" max="6" width="6.140625" bestFit="1" customWidth="1"/>
    <col min="7" max="7" width="9.5703125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12" bestFit="1" customWidth="1"/>
    <col min="13" max="13" width="9.42578125" bestFit="1" customWidth="1"/>
    <col min="14" max="14" width="12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1" bestFit="1" customWidth="1"/>
    <col min="26" max="26" width="12.42578125" bestFit="1" customWidth="1"/>
    <col min="27" max="27" width="12" bestFit="1" customWidth="1"/>
    <col min="28" max="28" width="8.85546875" bestFit="1" customWidth="1"/>
    <col min="29" max="29" width="5" bestFit="1" customWidth="1"/>
  </cols>
  <sheetData>
    <row r="1" spans="1:31" x14ac:dyDescent="0.2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1" t="s">
        <v>99</v>
      </c>
      <c r="G1" s="1" t="s">
        <v>100</v>
      </c>
      <c r="H1" s="1" t="s">
        <v>101</v>
      </c>
      <c r="I1" s="1" t="s">
        <v>102</v>
      </c>
      <c r="J1" s="1" t="s">
        <v>103</v>
      </c>
      <c r="K1" s="1" t="s">
        <v>104</v>
      </c>
      <c r="L1" s="1" t="s">
        <v>105</v>
      </c>
      <c r="M1" s="1" t="s">
        <v>106</v>
      </c>
      <c r="N1" s="1" t="s">
        <v>107</v>
      </c>
      <c r="O1" s="1" t="s">
        <v>216</v>
      </c>
      <c r="P1" s="1" t="s">
        <v>217</v>
      </c>
      <c r="Q1" s="1" t="s">
        <v>218</v>
      </c>
      <c r="R1" s="1" t="s">
        <v>108</v>
      </c>
      <c r="S1" s="1" t="s">
        <v>109</v>
      </c>
      <c r="T1" s="1" t="s">
        <v>219</v>
      </c>
      <c r="U1" s="1" t="s">
        <v>220</v>
      </c>
      <c r="V1" s="1" t="s">
        <v>221</v>
      </c>
      <c r="W1" s="1" t="s">
        <v>110</v>
      </c>
      <c r="X1" s="1" t="s">
        <v>111</v>
      </c>
      <c r="Y1" s="1" t="s">
        <v>222</v>
      </c>
      <c r="Z1" s="1" t="s">
        <v>223</v>
      </c>
      <c r="AA1" s="1" t="s">
        <v>112</v>
      </c>
      <c r="AB1" s="1" t="s">
        <v>113</v>
      </c>
      <c r="AC1" s="1" t="s">
        <v>163</v>
      </c>
      <c r="AD1" s="1"/>
      <c r="AE1" s="1"/>
    </row>
    <row r="2" spans="1:31" x14ac:dyDescent="0.2">
      <c r="A2" t="s">
        <v>114</v>
      </c>
      <c r="B2" t="s">
        <v>209</v>
      </c>
      <c r="C2" t="s">
        <v>115</v>
      </c>
      <c r="D2" t="s">
        <v>116</v>
      </c>
      <c r="E2" t="s">
        <v>16</v>
      </c>
      <c r="F2" t="s">
        <v>117</v>
      </c>
      <c r="G2">
        <v>0</v>
      </c>
      <c r="H2">
        <v>0</v>
      </c>
      <c r="I2">
        <v>0</v>
      </c>
      <c r="J2">
        <v>0</v>
      </c>
      <c r="K2">
        <v>0</v>
      </c>
      <c r="L2">
        <v>46590898.009999998</v>
      </c>
      <c r="M2">
        <v>0</v>
      </c>
      <c r="N2">
        <v>46590898.009999998</v>
      </c>
      <c r="O2">
        <v>153760.26999999999</v>
      </c>
      <c r="P2">
        <v>46414374.25</v>
      </c>
      <c r="Q2">
        <v>12963.96</v>
      </c>
      <c r="R2">
        <v>46581098.479999997</v>
      </c>
      <c r="S2">
        <v>0.99980000000000002</v>
      </c>
      <c r="T2">
        <v>0</v>
      </c>
      <c r="U2">
        <v>46414374.25</v>
      </c>
      <c r="V2">
        <v>12963.96</v>
      </c>
      <c r="W2">
        <v>46427338.210000001</v>
      </c>
      <c r="X2">
        <v>0.99650000000000005</v>
      </c>
      <c r="Y2">
        <v>0</v>
      </c>
      <c r="Z2">
        <v>46414374.25</v>
      </c>
      <c r="AA2">
        <v>46414374.25</v>
      </c>
      <c r="AB2">
        <v>0.99619999999999997</v>
      </c>
      <c r="AC2" t="s">
        <v>208</v>
      </c>
    </row>
    <row r="3" spans="1:31" x14ac:dyDescent="0.2">
      <c r="A3" t="s">
        <v>114</v>
      </c>
      <c r="B3" t="s">
        <v>210</v>
      </c>
      <c r="C3" t="s">
        <v>115</v>
      </c>
      <c r="D3" t="s">
        <v>116</v>
      </c>
      <c r="E3" t="s">
        <v>40</v>
      </c>
      <c r="F3" t="s">
        <v>117</v>
      </c>
      <c r="G3">
        <v>0</v>
      </c>
      <c r="H3">
        <v>0</v>
      </c>
      <c r="I3">
        <v>0</v>
      </c>
      <c r="J3">
        <v>0</v>
      </c>
      <c r="K3">
        <v>0</v>
      </c>
      <c r="L3">
        <v>7143913</v>
      </c>
      <c r="M3">
        <v>0</v>
      </c>
      <c r="N3">
        <v>7143913</v>
      </c>
      <c r="O3">
        <v>6473499.3399999999</v>
      </c>
      <c r="P3">
        <v>658274.16</v>
      </c>
      <c r="Q3">
        <v>0</v>
      </c>
      <c r="R3">
        <v>7131773.5</v>
      </c>
      <c r="S3">
        <v>0.99829999999999997</v>
      </c>
      <c r="T3">
        <v>5775909.9100000001</v>
      </c>
      <c r="U3">
        <v>658274.16</v>
      </c>
      <c r="V3">
        <v>0</v>
      </c>
      <c r="W3">
        <v>6434184.0700000003</v>
      </c>
      <c r="X3">
        <v>0.90069999999999995</v>
      </c>
      <c r="Y3">
        <v>5775909.9100000001</v>
      </c>
      <c r="Z3">
        <v>658274.16</v>
      </c>
      <c r="AA3">
        <v>6434184.0700000003</v>
      </c>
      <c r="AB3">
        <v>0.90069999999999995</v>
      </c>
      <c r="AC3" t="s">
        <v>208</v>
      </c>
    </row>
    <row r="4" spans="1:31" x14ac:dyDescent="0.2">
      <c r="A4" t="s">
        <v>114</v>
      </c>
      <c r="B4" t="s">
        <v>210</v>
      </c>
      <c r="C4" t="s">
        <v>115</v>
      </c>
      <c r="D4" t="s">
        <v>116</v>
      </c>
      <c r="E4" t="s">
        <v>45</v>
      </c>
      <c r="F4" t="s">
        <v>117</v>
      </c>
      <c r="G4">
        <v>0</v>
      </c>
      <c r="H4">
        <v>0</v>
      </c>
      <c r="I4">
        <v>0</v>
      </c>
      <c r="J4">
        <v>0</v>
      </c>
      <c r="K4">
        <v>0</v>
      </c>
      <c r="L4">
        <v>523365</v>
      </c>
      <c r="M4">
        <v>0</v>
      </c>
      <c r="N4">
        <v>523365</v>
      </c>
      <c r="O4">
        <v>520269.53</v>
      </c>
      <c r="P4">
        <v>0</v>
      </c>
      <c r="Q4">
        <v>0</v>
      </c>
      <c r="R4">
        <v>520269.53</v>
      </c>
      <c r="S4">
        <v>0.99409999999999998</v>
      </c>
      <c r="T4">
        <v>394317.53</v>
      </c>
      <c r="U4">
        <v>0</v>
      </c>
      <c r="V4">
        <v>0</v>
      </c>
      <c r="W4">
        <v>394317.53</v>
      </c>
      <c r="X4">
        <v>0.75339999999999996</v>
      </c>
      <c r="Y4">
        <v>394317.53</v>
      </c>
      <c r="Z4">
        <v>0</v>
      </c>
      <c r="AA4">
        <v>394317.53</v>
      </c>
      <c r="AB4">
        <v>0.75339999999999996</v>
      </c>
      <c r="AC4" t="s">
        <v>208</v>
      </c>
    </row>
    <row r="5" spans="1:31" x14ac:dyDescent="0.2">
      <c r="A5" t="s">
        <v>114</v>
      </c>
      <c r="B5" t="s">
        <v>210</v>
      </c>
      <c r="C5" t="s">
        <v>115</v>
      </c>
      <c r="D5" t="s">
        <v>116</v>
      </c>
      <c r="E5" t="s">
        <v>40</v>
      </c>
      <c r="F5" t="s">
        <v>211</v>
      </c>
      <c r="G5">
        <v>0</v>
      </c>
      <c r="H5">
        <v>0</v>
      </c>
      <c r="I5">
        <v>0</v>
      </c>
      <c r="J5">
        <v>0</v>
      </c>
      <c r="K5">
        <v>0</v>
      </c>
      <c r="L5">
        <v>2000000</v>
      </c>
      <c r="M5">
        <v>0</v>
      </c>
      <c r="N5">
        <v>2000000</v>
      </c>
      <c r="O5">
        <v>1999999.3</v>
      </c>
      <c r="P5">
        <v>0</v>
      </c>
      <c r="Q5">
        <v>0</v>
      </c>
      <c r="R5">
        <v>1999999.3</v>
      </c>
      <c r="S5">
        <v>1</v>
      </c>
      <c r="T5">
        <v>1996410.73</v>
      </c>
      <c r="U5">
        <v>0</v>
      </c>
      <c r="V5">
        <v>0</v>
      </c>
      <c r="W5">
        <v>1996410.73</v>
      </c>
      <c r="X5">
        <v>0.99819999999999998</v>
      </c>
      <c r="Y5">
        <v>1996410.73</v>
      </c>
      <c r="Z5">
        <v>0</v>
      </c>
      <c r="AA5">
        <v>1996410.73</v>
      </c>
      <c r="AB5">
        <v>0.99819999999999998</v>
      </c>
      <c r="AC5" t="s">
        <v>208</v>
      </c>
    </row>
    <row r="6" spans="1:31" x14ac:dyDescent="0.2">
      <c r="A6" t="s">
        <v>118</v>
      </c>
      <c r="B6" t="s">
        <v>119</v>
      </c>
      <c r="C6" t="s">
        <v>115</v>
      </c>
      <c r="D6" t="s">
        <v>116</v>
      </c>
      <c r="E6" t="s">
        <v>40</v>
      </c>
      <c r="F6" t="s">
        <v>117</v>
      </c>
      <c r="G6">
        <v>0</v>
      </c>
      <c r="H6">
        <v>0</v>
      </c>
      <c r="I6">
        <v>0</v>
      </c>
      <c r="J6">
        <v>0</v>
      </c>
      <c r="K6">
        <v>0</v>
      </c>
      <c r="L6">
        <v>1236730</v>
      </c>
      <c r="M6">
        <v>0</v>
      </c>
      <c r="N6">
        <v>1236730</v>
      </c>
      <c r="O6">
        <v>1235298.94</v>
      </c>
      <c r="P6">
        <v>0</v>
      </c>
      <c r="Q6">
        <v>0</v>
      </c>
      <c r="R6">
        <v>1235298.94</v>
      </c>
      <c r="S6">
        <v>0.99880000000000002</v>
      </c>
      <c r="T6">
        <v>1230915.95</v>
      </c>
      <c r="U6">
        <v>0</v>
      </c>
      <c r="V6">
        <v>0</v>
      </c>
      <c r="W6">
        <v>1230915.95</v>
      </c>
      <c r="X6">
        <v>0.99529999999999996</v>
      </c>
      <c r="Y6">
        <v>1230915.95</v>
      </c>
      <c r="Z6">
        <v>0</v>
      </c>
      <c r="AA6">
        <v>1230915.95</v>
      </c>
      <c r="AB6">
        <v>0.99529999999999996</v>
      </c>
      <c r="AC6" t="s">
        <v>208</v>
      </c>
    </row>
    <row r="7" spans="1:31" x14ac:dyDescent="0.2">
      <c r="A7" t="s">
        <v>120</v>
      </c>
      <c r="B7" t="s">
        <v>121</v>
      </c>
      <c r="C7" t="s">
        <v>122</v>
      </c>
      <c r="D7" t="s">
        <v>116</v>
      </c>
      <c r="E7" t="s">
        <v>40</v>
      </c>
      <c r="F7" t="s">
        <v>117</v>
      </c>
      <c r="G7">
        <v>0</v>
      </c>
      <c r="H7">
        <v>0</v>
      </c>
      <c r="I7">
        <v>0</v>
      </c>
      <c r="J7">
        <v>0</v>
      </c>
      <c r="K7">
        <v>0</v>
      </c>
      <c r="L7">
        <v>160000</v>
      </c>
      <c r="M7">
        <v>0</v>
      </c>
      <c r="N7">
        <v>160000</v>
      </c>
      <c r="O7">
        <v>136184.64000000001</v>
      </c>
      <c r="P7">
        <v>20406.759999999998</v>
      </c>
      <c r="Q7">
        <v>0</v>
      </c>
      <c r="R7">
        <v>156591.4</v>
      </c>
      <c r="S7">
        <v>0.97870000000000001</v>
      </c>
      <c r="T7">
        <v>126695.54</v>
      </c>
      <c r="U7">
        <v>20406.759999999998</v>
      </c>
      <c r="V7">
        <v>0</v>
      </c>
      <c r="W7">
        <v>147102.29999999999</v>
      </c>
      <c r="X7">
        <v>0.9194</v>
      </c>
      <c r="Y7">
        <v>126695.54</v>
      </c>
      <c r="Z7">
        <v>20406.759999999998</v>
      </c>
      <c r="AA7">
        <v>147102.29999999999</v>
      </c>
      <c r="AB7">
        <v>0.9194</v>
      </c>
      <c r="AC7" t="s">
        <v>208</v>
      </c>
    </row>
    <row r="8" spans="1:31" x14ac:dyDescent="0.2">
      <c r="A8" t="s">
        <v>123</v>
      </c>
      <c r="B8" t="s">
        <v>124</v>
      </c>
      <c r="C8" t="s">
        <v>125</v>
      </c>
      <c r="D8" t="s">
        <v>116</v>
      </c>
      <c r="E8" t="s">
        <v>40</v>
      </c>
      <c r="F8" t="s">
        <v>117</v>
      </c>
      <c r="G8">
        <v>0</v>
      </c>
      <c r="H8">
        <v>0</v>
      </c>
      <c r="I8">
        <v>0</v>
      </c>
      <c r="J8">
        <v>0</v>
      </c>
      <c r="K8">
        <v>0</v>
      </c>
      <c r="L8">
        <v>2076444</v>
      </c>
      <c r="M8">
        <v>0</v>
      </c>
      <c r="N8">
        <v>2076444</v>
      </c>
      <c r="O8">
        <v>2053267.23</v>
      </c>
      <c r="P8">
        <v>0</v>
      </c>
      <c r="Q8">
        <v>0</v>
      </c>
      <c r="R8">
        <v>2053267.23</v>
      </c>
      <c r="S8">
        <v>0.98880000000000001</v>
      </c>
      <c r="T8">
        <v>2053267.23</v>
      </c>
      <c r="U8">
        <v>0</v>
      </c>
      <c r="V8">
        <v>0</v>
      </c>
      <c r="W8">
        <v>2053267.23</v>
      </c>
      <c r="X8">
        <v>0.98880000000000001</v>
      </c>
      <c r="Y8">
        <v>2053267.23</v>
      </c>
      <c r="Z8">
        <v>0</v>
      </c>
      <c r="AA8">
        <v>2053267.23</v>
      </c>
      <c r="AB8">
        <v>0.98880000000000001</v>
      </c>
      <c r="AC8" t="s">
        <v>208</v>
      </c>
    </row>
    <row r="9" spans="1:31" x14ac:dyDescent="0.2">
      <c r="A9" t="s">
        <v>212</v>
      </c>
      <c r="B9" t="s">
        <v>213</v>
      </c>
      <c r="C9" t="s">
        <v>214</v>
      </c>
      <c r="D9" t="s">
        <v>116</v>
      </c>
      <c r="E9" t="s">
        <v>40</v>
      </c>
      <c r="F9" t="s">
        <v>117</v>
      </c>
      <c r="G9">
        <v>0</v>
      </c>
      <c r="H9">
        <v>0</v>
      </c>
      <c r="I9">
        <v>0</v>
      </c>
      <c r="J9">
        <v>0</v>
      </c>
      <c r="K9">
        <v>0</v>
      </c>
      <c r="L9">
        <v>1100</v>
      </c>
      <c r="M9">
        <v>0</v>
      </c>
      <c r="N9">
        <v>1100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208</v>
      </c>
    </row>
    <row r="10" spans="1:31" x14ac:dyDescent="0.2">
      <c r="A10" t="s">
        <v>126</v>
      </c>
      <c r="B10" t="s">
        <v>127</v>
      </c>
      <c r="C10" t="s">
        <v>128</v>
      </c>
      <c r="D10" t="s">
        <v>116</v>
      </c>
      <c r="E10" t="s">
        <v>40</v>
      </c>
      <c r="F10" t="s">
        <v>117</v>
      </c>
      <c r="G10">
        <v>0</v>
      </c>
      <c r="H10">
        <v>0</v>
      </c>
      <c r="I10">
        <v>0</v>
      </c>
      <c r="J10">
        <v>0</v>
      </c>
      <c r="K10">
        <v>0</v>
      </c>
      <c r="L10">
        <v>329834</v>
      </c>
      <c r="M10">
        <v>0</v>
      </c>
      <c r="N10">
        <v>329834</v>
      </c>
      <c r="O10">
        <v>0</v>
      </c>
      <c r="P10">
        <v>321219</v>
      </c>
      <c r="Q10">
        <v>0</v>
      </c>
      <c r="R10">
        <v>321219</v>
      </c>
      <c r="S10">
        <v>0.97389999999999999</v>
      </c>
      <c r="T10">
        <v>0</v>
      </c>
      <c r="U10">
        <v>321219</v>
      </c>
      <c r="V10">
        <v>0</v>
      </c>
      <c r="W10">
        <v>321219</v>
      </c>
      <c r="X10">
        <v>0.97389999999999999</v>
      </c>
      <c r="Y10">
        <v>0</v>
      </c>
      <c r="Z10">
        <v>321219</v>
      </c>
      <c r="AA10">
        <v>321219</v>
      </c>
      <c r="AB10">
        <v>0.97389999999999999</v>
      </c>
      <c r="AC10" t="s">
        <v>208</v>
      </c>
    </row>
    <row r="11" spans="1:31" x14ac:dyDescent="0.2">
      <c r="A11" t="s">
        <v>129</v>
      </c>
      <c r="B11" t="s">
        <v>130</v>
      </c>
      <c r="C11" t="s">
        <v>131</v>
      </c>
      <c r="D11" t="s">
        <v>132</v>
      </c>
      <c r="E11" t="s">
        <v>40</v>
      </c>
      <c r="F11" t="s">
        <v>117</v>
      </c>
      <c r="G11">
        <v>0</v>
      </c>
      <c r="H11">
        <v>0</v>
      </c>
      <c r="I11">
        <v>0</v>
      </c>
      <c r="J11">
        <v>0</v>
      </c>
      <c r="K11">
        <v>0</v>
      </c>
      <c r="L11">
        <v>858600</v>
      </c>
      <c r="M11">
        <v>0</v>
      </c>
      <c r="N11">
        <v>858600</v>
      </c>
      <c r="O11">
        <v>725306.85</v>
      </c>
      <c r="P11">
        <v>133267.04999999999</v>
      </c>
      <c r="Q11">
        <v>0</v>
      </c>
      <c r="R11">
        <v>858573.9</v>
      </c>
      <c r="S11">
        <v>1</v>
      </c>
      <c r="T11">
        <v>725306.85</v>
      </c>
      <c r="U11">
        <v>133267.04999999999</v>
      </c>
      <c r="V11">
        <v>0</v>
      </c>
      <c r="W11">
        <v>858573.9</v>
      </c>
      <c r="X11">
        <v>1</v>
      </c>
      <c r="Y11">
        <v>725306.85</v>
      </c>
      <c r="Z11">
        <v>133267.04999999999</v>
      </c>
      <c r="AA11">
        <v>858573.9</v>
      </c>
      <c r="AB11">
        <v>1</v>
      </c>
      <c r="AC11" t="s">
        <v>208</v>
      </c>
    </row>
    <row r="12" spans="1:31" x14ac:dyDescent="0.2">
      <c r="A12" t="s">
        <v>236</v>
      </c>
      <c r="B12" t="s">
        <v>237</v>
      </c>
      <c r="C12" t="s">
        <v>135</v>
      </c>
      <c r="D12" t="s">
        <v>116</v>
      </c>
      <c r="E12" t="s">
        <v>238</v>
      </c>
      <c r="F12" t="s">
        <v>117</v>
      </c>
      <c r="G12">
        <v>0</v>
      </c>
      <c r="H12">
        <v>0</v>
      </c>
      <c r="I12">
        <v>0</v>
      </c>
      <c r="J12">
        <v>0</v>
      </c>
      <c r="K12">
        <v>0</v>
      </c>
      <c r="L12">
        <v>900000</v>
      </c>
      <c r="M12">
        <v>0</v>
      </c>
      <c r="N12">
        <v>900000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 t="s">
        <v>208</v>
      </c>
    </row>
    <row r="13" spans="1:31" x14ac:dyDescent="0.2">
      <c r="A13" t="s">
        <v>133</v>
      </c>
      <c r="B13" t="s">
        <v>134</v>
      </c>
      <c r="C13" t="s">
        <v>135</v>
      </c>
      <c r="D13" t="s">
        <v>116</v>
      </c>
      <c r="E13" t="s">
        <v>45</v>
      </c>
      <c r="F13" t="s">
        <v>117</v>
      </c>
      <c r="G13">
        <v>0</v>
      </c>
      <c r="H13">
        <v>0</v>
      </c>
      <c r="I13">
        <v>0</v>
      </c>
      <c r="J13">
        <v>0</v>
      </c>
      <c r="K13">
        <v>0</v>
      </c>
      <c r="L13">
        <v>1122400</v>
      </c>
      <c r="M13">
        <v>0</v>
      </c>
      <c r="N13">
        <v>1122400</v>
      </c>
      <c r="O13">
        <v>893389.6</v>
      </c>
      <c r="P13">
        <v>0</v>
      </c>
      <c r="Q13">
        <v>0</v>
      </c>
      <c r="R13">
        <v>893389.6</v>
      </c>
      <c r="S13">
        <v>0.79600000000000004</v>
      </c>
      <c r="T13">
        <v>29457.3</v>
      </c>
      <c r="U13">
        <v>0</v>
      </c>
      <c r="V13">
        <v>0</v>
      </c>
      <c r="W13">
        <v>29457.3</v>
      </c>
      <c r="X13">
        <v>2.6200000000000001E-2</v>
      </c>
      <c r="Y13">
        <v>29457.3</v>
      </c>
      <c r="Z13">
        <v>0</v>
      </c>
      <c r="AA13">
        <v>29457.3</v>
      </c>
      <c r="AB13">
        <v>2.6200000000000001E-2</v>
      </c>
      <c r="AC13" t="s">
        <v>208</v>
      </c>
    </row>
    <row r="14" spans="1:31" x14ac:dyDescent="0.2">
      <c r="A14" t="s">
        <v>136</v>
      </c>
      <c r="B14" t="s">
        <v>137</v>
      </c>
      <c r="C14" t="s">
        <v>135</v>
      </c>
      <c r="D14" t="s">
        <v>116</v>
      </c>
      <c r="E14" t="s">
        <v>45</v>
      </c>
      <c r="F14" t="s">
        <v>117</v>
      </c>
      <c r="G14">
        <v>0</v>
      </c>
      <c r="H14">
        <v>0</v>
      </c>
      <c r="I14">
        <v>0</v>
      </c>
      <c r="J14">
        <v>0</v>
      </c>
      <c r="K14">
        <v>0</v>
      </c>
      <c r="L14">
        <v>1000000</v>
      </c>
      <c r="M14">
        <v>0</v>
      </c>
      <c r="N14">
        <v>1000000</v>
      </c>
      <c r="O14">
        <v>911143</v>
      </c>
      <c r="P14">
        <v>0</v>
      </c>
      <c r="Q14">
        <v>0</v>
      </c>
      <c r="R14">
        <v>911143</v>
      </c>
      <c r="S14">
        <v>0.91110000000000002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 t="s">
        <v>208</v>
      </c>
    </row>
    <row r="15" spans="1:31" x14ac:dyDescent="0.2">
      <c r="A15" t="s">
        <v>138</v>
      </c>
      <c r="B15" t="s">
        <v>139</v>
      </c>
      <c r="C15" t="s">
        <v>135</v>
      </c>
      <c r="D15" t="s">
        <v>116</v>
      </c>
      <c r="E15" t="s">
        <v>45</v>
      </c>
      <c r="F15" t="s">
        <v>117</v>
      </c>
      <c r="G15">
        <v>0</v>
      </c>
      <c r="H15">
        <v>0</v>
      </c>
      <c r="I15">
        <v>0</v>
      </c>
      <c r="J15">
        <v>0</v>
      </c>
      <c r="K15">
        <v>0</v>
      </c>
      <c r="L15">
        <v>4072746</v>
      </c>
      <c r="M15">
        <v>0</v>
      </c>
      <c r="N15">
        <v>4072746</v>
      </c>
      <c r="O15">
        <v>4072746</v>
      </c>
      <c r="P15">
        <v>0</v>
      </c>
      <c r="Q15">
        <v>0</v>
      </c>
      <c r="R15">
        <v>4072746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 t="s">
        <v>208</v>
      </c>
    </row>
    <row r="16" spans="1:31" x14ac:dyDescent="0.2">
      <c r="A16" t="s">
        <v>140</v>
      </c>
      <c r="B16" t="s">
        <v>141</v>
      </c>
      <c r="C16" t="s">
        <v>135</v>
      </c>
      <c r="D16" t="s">
        <v>116</v>
      </c>
      <c r="E16" t="s">
        <v>16</v>
      </c>
      <c r="F16" t="s">
        <v>117</v>
      </c>
      <c r="G16">
        <v>0</v>
      </c>
      <c r="H16">
        <v>0</v>
      </c>
      <c r="I16">
        <v>0</v>
      </c>
      <c r="J16">
        <v>0</v>
      </c>
      <c r="K16">
        <v>0</v>
      </c>
      <c r="L16">
        <v>8252204.3799999999</v>
      </c>
      <c r="M16">
        <v>0</v>
      </c>
      <c r="N16">
        <v>8252204.3799999999</v>
      </c>
      <c r="O16">
        <v>11007</v>
      </c>
      <c r="P16">
        <v>8241193.04</v>
      </c>
      <c r="Q16">
        <v>0</v>
      </c>
      <c r="R16">
        <v>8252200.04</v>
      </c>
      <c r="S16">
        <v>1</v>
      </c>
      <c r="T16">
        <v>0</v>
      </c>
      <c r="U16">
        <v>8241193.04</v>
      </c>
      <c r="V16">
        <v>0</v>
      </c>
      <c r="W16">
        <v>8241193.04</v>
      </c>
      <c r="X16">
        <v>0.99870000000000003</v>
      </c>
      <c r="Y16">
        <v>0</v>
      </c>
      <c r="Z16">
        <v>8241193.04</v>
      </c>
      <c r="AA16">
        <v>8241193.04</v>
      </c>
      <c r="AB16">
        <v>0.99870000000000003</v>
      </c>
      <c r="AC16" t="s">
        <v>208</v>
      </c>
    </row>
    <row r="17" spans="1:29" x14ac:dyDescent="0.2">
      <c r="A17" t="s">
        <v>142</v>
      </c>
      <c r="B17" t="s">
        <v>143</v>
      </c>
      <c r="C17" t="s">
        <v>144</v>
      </c>
      <c r="D17" t="s">
        <v>132</v>
      </c>
      <c r="E17" t="s">
        <v>16</v>
      </c>
      <c r="F17" t="s">
        <v>117</v>
      </c>
      <c r="G17">
        <v>0</v>
      </c>
      <c r="H17">
        <v>0</v>
      </c>
      <c r="I17">
        <v>0</v>
      </c>
      <c r="J17">
        <v>0</v>
      </c>
      <c r="K17">
        <v>0</v>
      </c>
      <c r="L17">
        <v>80508.929999999993</v>
      </c>
      <c r="M17">
        <v>0</v>
      </c>
      <c r="N17">
        <v>80508.929999999993</v>
      </c>
      <c r="O17">
        <v>0</v>
      </c>
      <c r="P17">
        <v>80508.929999999993</v>
      </c>
      <c r="Q17">
        <v>0</v>
      </c>
      <c r="R17">
        <v>80508.929999999993</v>
      </c>
      <c r="S17">
        <v>1</v>
      </c>
      <c r="T17">
        <v>0</v>
      </c>
      <c r="U17">
        <v>80508.929999999993</v>
      </c>
      <c r="V17">
        <v>0</v>
      </c>
      <c r="W17">
        <v>80508.929999999993</v>
      </c>
      <c r="X17">
        <v>1</v>
      </c>
      <c r="Y17">
        <v>0</v>
      </c>
      <c r="Z17">
        <v>80508.929999999993</v>
      </c>
      <c r="AA17">
        <v>80508.929999999993</v>
      </c>
      <c r="AB17">
        <v>1</v>
      </c>
      <c r="AC17" t="s">
        <v>208</v>
      </c>
    </row>
    <row r="18" spans="1:29" x14ac:dyDescent="0.2">
      <c r="A18" t="s">
        <v>142</v>
      </c>
      <c r="B18" t="s">
        <v>143</v>
      </c>
      <c r="C18" t="s">
        <v>144</v>
      </c>
      <c r="D18" t="s">
        <v>132</v>
      </c>
      <c r="E18" t="s">
        <v>16</v>
      </c>
      <c r="F18" t="s">
        <v>145</v>
      </c>
      <c r="G18">
        <v>0</v>
      </c>
      <c r="H18">
        <v>0</v>
      </c>
      <c r="I18">
        <v>0</v>
      </c>
      <c r="J18">
        <v>0</v>
      </c>
      <c r="K18">
        <v>0</v>
      </c>
      <c r="L18">
        <v>3033248</v>
      </c>
      <c r="M18">
        <v>0</v>
      </c>
      <c r="N18">
        <v>3033248</v>
      </c>
      <c r="O18">
        <v>0</v>
      </c>
      <c r="P18">
        <v>3015282.6</v>
      </c>
      <c r="Q18">
        <v>17952.560000000001</v>
      </c>
      <c r="R18">
        <v>3033235.16</v>
      </c>
      <c r="S18">
        <v>1</v>
      </c>
      <c r="T18">
        <v>0</v>
      </c>
      <c r="U18">
        <v>3015282.6</v>
      </c>
      <c r="V18">
        <v>17952.560000000001</v>
      </c>
      <c r="W18">
        <v>3033235.16</v>
      </c>
      <c r="X18">
        <v>1</v>
      </c>
      <c r="Y18">
        <v>0</v>
      </c>
      <c r="Z18">
        <v>3015282.6</v>
      </c>
      <c r="AA18">
        <v>3015282.6</v>
      </c>
      <c r="AB18">
        <v>0.99409999999999998</v>
      </c>
      <c r="AC18" t="s">
        <v>208</v>
      </c>
    </row>
    <row r="19" spans="1:29" x14ac:dyDescent="0.2">
      <c r="A19" t="s">
        <v>142</v>
      </c>
      <c r="B19" t="s">
        <v>143</v>
      </c>
      <c r="C19" t="s">
        <v>144</v>
      </c>
      <c r="D19" t="s">
        <v>132</v>
      </c>
      <c r="E19" t="s">
        <v>16</v>
      </c>
      <c r="F19" t="s">
        <v>235</v>
      </c>
      <c r="G19">
        <v>0</v>
      </c>
      <c r="H19">
        <v>0</v>
      </c>
      <c r="I19">
        <v>0</v>
      </c>
      <c r="J19">
        <v>0</v>
      </c>
      <c r="K19">
        <v>0</v>
      </c>
      <c r="L19">
        <v>415068.95</v>
      </c>
      <c r="M19">
        <v>0</v>
      </c>
      <c r="N19">
        <v>415068.95</v>
      </c>
      <c r="O19">
        <v>2149</v>
      </c>
      <c r="P19">
        <v>407300.52</v>
      </c>
      <c r="Q19">
        <v>5618.38</v>
      </c>
      <c r="R19">
        <v>415067.9</v>
      </c>
      <c r="S19">
        <v>1</v>
      </c>
      <c r="T19">
        <v>0</v>
      </c>
      <c r="U19">
        <v>407300.52</v>
      </c>
      <c r="V19">
        <v>5618.38</v>
      </c>
      <c r="W19">
        <v>412918.9</v>
      </c>
      <c r="X19">
        <v>0.99480000000000002</v>
      </c>
      <c r="Y19">
        <v>0</v>
      </c>
      <c r="Z19">
        <v>407300.52</v>
      </c>
      <c r="AA19">
        <v>407300.52</v>
      </c>
      <c r="AB19">
        <v>0.98129999999999995</v>
      </c>
      <c r="AC19" t="s">
        <v>208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8" sqref="B8:C8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B8" sqref="B8:C8"/>
    </sheetView>
  </sheetViews>
  <sheetFormatPr defaultRowHeight="12.75" x14ac:dyDescent="0.2"/>
  <cols>
    <col min="1" max="1" width="11.85546875" bestFit="1" customWidth="1"/>
    <col min="2" max="3" width="14.7109375" customWidth="1"/>
    <col min="4" max="4" width="12.42578125" customWidth="1"/>
    <col min="5" max="7" width="14.7109375" customWidth="1"/>
  </cols>
  <sheetData>
    <row r="1" spans="1:7" x14ac:dyDescent="0.2">
      <c r="A1" t="s">
        <v>172</v>
      </c>
    </row>
    <row r="2" spans="1:7" x14ac:dyDescent="0.2">
      <c r="A2" s="26" t="s">
        <v>173</v>
      </c>
    </row>
    <row r="3" spans="1:7" x14ac:dyDescent="0.2">
      <c r="A3" s="26" t="s">
        <v>174</v>
      </c>
    </row>
    <row r="4" spans="1:7" x14ac:dyDescent="0.2">
      <c r="A4" s="26" t="s">
        <v>175</v>
      </c>
    </row>
    <row r="5" spans="1:7" x14ac:dyDescent="0.2">
      <c r="A5" s="26" t="s">
        <v>176</v>
      </c>
    </row>
    <row r="8" spans="1:7" x14ac:dyDescent="0.2">
      <c r="A8" s="122" t="s">
        <v>177</v>
      </c>
      <c r="B8" s="122"/>
      <c r="C8" s="122"/>
      <c r="D8" s="122"/>
      <c r="E8" s="122"/>
      <c r="F8" s="122"/>
      <c r="G8" s="122"/>
    </row>
    <row r="9" spans="1:7" x14ac:dyDescent="0.2">
      <c r="A9" s="122" t="s">
        <v>178</v>
      </c>
      <c r="B9" s="122"/>
      <c r="C9" s="122"/>
      <c r="D9" s="122"/>
      <c r="E9" s="122"/>
      <c r="F9" s="122"/>
      <c r="G9" s="122"/>
    </row>
    <row r="10" spans="1:7" x14ac:dyDescent="0.2">
      <c r="A10" s="123" t="s">
        <v>207</v>
      </c>
      <c r="B10" s="122"/>
      <c r="C10" s="122"/>
      <c r="D10" s="122"/>
      <c r="E10" s="122"/>
      <c r="F10" s="122"/>
      <c r="G10" s="122"/>
    </row>
    <row r="13" spans="1:7" ht="13.5" thickBot="1" x14ac:dyDescent="0.25">
      <c r="A13" s="27" t="s">
        <v>179</v>
      </c>
      <c r="B13" s="27"/>
      <c r="C13" s="27"/>
      <c r="D13" s="27"/>
      <c r="E13" s="27"/>
      <c r="F13" s="27"/>
      <c r="G13" s="27"/>
    </row>
    <row r="14" spans="1:7" ht="13.5" thickBot="1" x14ac:dyDescent="0.25">
      <c r="A14" s="28"/>
      <c r="B14" s="124" t="s">
        <v>180</v>
      </c>
      <c r="C14" s="125"/>
      <c r="D14" s="126"/>
      <c r="E14" s="127" t="s">
        <v>181</v>
      </c>
      <c r="F14" s="128"/>
      <c r="G14" s="128"/>
    </row>
    <row r="15" spans="1:7" ht="14.25" thickTop="1" thickBot="1" x14ac:dyDescent="0.25">
      <c r="A15" s="29" t="s">
        <v>182</v>
      </c>
      <c r="B15" s="115" t="s">
        <v>183</v>
      </c>
      <c r="C15" s="116"/>
      <c r="D15" s="117" t="s">
        <v>87</v>
      </c>
      <c r="E15" s="119" t="s">
        <v>183</v>
      </c>
      <c r="F15" s="116"/>
      <c r="G15" s="120" t="s">
        <v>87</v>
      </c>
    </row>
    <row r="16" spans="1:7" ht="14.25" thickTop="1" thickBot="1" x14ac:dyDescent="0.25">
      <c r="A16" s="30"/>
      <c r="B16" s="31" t="s">
        <v>184</v>
      </c>
      <c r="C16" s="32" t="s">
        <v>185</v>
      </c>
      <c r="D16" s="118"/>
      <c r="E16" s="33" t="s">
        <v>184</v>
      </c>
      <c r="F16" s="31" t="s">
        <v>185</v>
      </c>
      <c r="G16" s="121"/>
    </row>
    <row r="17" spans="1:7" ht="13.5" thickTop="1" x14ac:dyDescent="0.2">
      <c r="A17" s="34"/>
      <c r="B17" s="35"/>
      <c r="C17" s="36"/>
      <c r="D17" s="37"/>
      <c r="E17" s="38"/>
      <c r="F17" s="39"/>
    </row>
    <row r="18" spans="1:7" x14ac:dyDescent="0.2">
      <c r="A18" s="40" t="s">
        <v>186</v>
      </c>
      <c r="B18" s="41"/>
      <c r="C18" s="42"/>
      <c r="D18" s="43">
        <f>SUM(B18:C18)</f>
        <v>0</v>
      </c>
      <c r="E18" s="44"/>
      <c r="F18" s="41"/>
      <c r="G18" s="42">
        <f>SUM(E18:F18)</f>
        <v>0</v>
      </c>
    </row>
    <row r="19" spans="1:7" x14ac:dyDescent="0.2">
      <c r="A19" s="40"/>
      <c r="B19" s="45"/>
      <c r="C19" s="41"/>
      <c r="D19" s="46"/>
      <c r="E19" s="44"/>
      <c r="F19" s="41"/>
      <c r="G19" s="42"/>
    </row>
    <row r="20" spans="1:7" x14ac:dyDescent="0.2">
      <c r="A20" s="40" t="s">
        <v>187</v>
      </c>
      <c r="B20" s="41"/>
      <c r="C20" s="41"/>
      <c r="D20" s="46">
        <f>SUM(B20:C20)</f>
        <v>0</v>
      </c>
      <c r="E20" s="44"/>
      <c r="F20" s="41"/>
      <c r="G20" s="42">
        <f>SUM(E20:F20)</f>
        <v>0</v>
      </c>
    </row>
    <row r="21" spans="1:7" x14ac:dyDescent="0.2">
      <c r="A21" s="40"/>
      <c r="B21" s="45"/>
      <c r="C21" s="41"/>
      <c r="D21" s="46"/>
      <c r="E21" s="44"/>
      <c r="F21" s="41"/>
      <c r="G21" s="42"/>
    </row>
    <row r="22" spans="1:7" x14ac:dyDescent="0.2">
      <c r="A22" s="40" t="s">
        <v>188</v>
      </c>
      <c r="B22" s="41"/>
      <c r="C22" s="41"/>
      <c r="D22" s="46">
        <f>SUM(B22:C22)</f>
        <v>0</v>
      </c>
      <c r="E22" s="44"/>
      <c r="F22" s="41"/>
      <c r="G22" s="42">
        <f>SUM(E22:F22)</f>
        <v>0</v>
      </c>
    </row>
    <row r="23" spans="1:7" x14ac:dyDescent="0.2">
      <c r="A23" s="40"/>
      <c r="B23" s="45"/>
      <c r="C23" s="41"/>
      <c r="D23" s="46"/>
      <c r="E23" s="44"/>
      <c r="F23" s="41"/>
      <c r="G23" s="42"/>
    </row>
    <row r="24" spans="1:7" x14ac:dyDescent="0.2">
      <c r="A24" s="40" t="s">
        <v>189</v>
      </c>
      <c r="B24" s="41"/>
      <c r="C24" s="42"/>
      <c r="D24" s="43">
        <f>SUM(B24:C24)</f>
        <v>0</v>
      </c>
      <c r="E24" s="44"/>
      <c r="F24" s="41"/>
      <c r="G24" s="42">
        <f>SUM(E24:F24)</f>
        <v>0</v>
      </c>
    </row>
    <row r="25" spans="1:7" x14ac:dyDescent="0.2">
      <c r="A25" s="40"/>
      <c r="B25" s="45"/>
      <c r="C25" s="41"/>
      <c r="D25" s="46"/>
      <c r="E25" s="44"/>
      <c r="F25" s="41"/>
      <c r="G25" s="42"/>
    </row>
    <row r="26" spans="1:7" x14ac:dyDescent="0.2">
      <c r="A26" s="40" t="s">
        <v>190</v>
      </c>
      <c r="B26" s="41"/>
      <c r="C26" s="41"/>
      <c r="D26" s="46">
        <f>SUM(B26:C26)</f>
        <v>0</v>
      </c>
      <c r="E26" s="44"/>
      <c r="F26" s="41"/>
      <c r="G26" s="42">
        <f>SUM(E26:F26)</f>
        <v>0</v>
      </c>
    </row>
    <row r="27" spans="1:7" x14ac:dyDescent="0.2">
      <c r="A27" s="40"/>
      <c r="B27" s="45"/>
      <c r="C27" s="41"/>
      <c r="D27" s="46"/>
      <c r="E27" s="44"/>
      <c r="F27" s="41"/>
      <c r="G27" s="42"/>
    </row>
    <row r="28" spans="1:7" x14ac:dyDescent="0.2">
      <c r="A28" s="40" t="s">
        <v>191</v>
      </c>
      <c r="B28" s="41"/>
      <c r="C28" s="41"/>
      <c r="D28" s="46">
        <f>SUM(B28:C28)</f>
        <v>0</v>
      </c>
      <c r="E28" s="44"/>
      <c r="F28" s="41"/>
      <c r="G28" s="42">
        <f>SUM(E28:F28)</f>
        <v>0</v>
      </c>
    </row>
    <row r="29" spans="1:7" x14ac:dyDescent="0.2">
      <c r="A29" s="40"/>
      <c r="B29" s="45"/>
      <c r="C29" s="41"/>
      <c r="D29" s="46"/>
      <c r="E29" s="44"/>
      <c r="F29" s="41"/>
      <c r="G29" s="42"/>
    </row>
    <row r="30" spans="1:7" x14ac:dyDescent="0.2">
      <c r="A30" s="40" t="s">
        <v>192</v>
      </c>
      <c r="B30" s="41"/>
      <c r="C30" s="42"/>
      <c r="D30" s="43">
        <f>SUM(B30:C30)</f>
        <v>0</v>
      </c>
      <c r="E30" s="44"/>
      <c r="F30" s="41"/>
      <c r="G30" s="42">
        <f>SUM(E30:F30)</f>
        <v>0</v>
      </c>
    </row>
    <row r="31" spans="1:7" x14ac:dyDescent="0.2">
      <c r="A31" s="40"/>
      <c r="B31" s="45"/>
      <c r="C31" s="41"/>
      <c r="D31" s="46"/>
      <c r="E31" s="44"/>
      <c r="F31" s="41"/>
      <c r="G31" s="42"/>
    </row>
    <row r="32" spans="1:7" x14ac:dyDescent="0.2">
      <c r="A32" s="40" t="s">
        <v>193</v>
      </c>
      <c r="B32" s="41"/>
      <c r="C32" s="41"/>
      <c r="D32" s="46">
        <f>SUM(B32:C32)</f>
        <v>0</v>
      </c>
      <c r="E32" s="44"/>
      <c r="F32" s="41"/>
      <c r="G32" s="42">
        <f>SUM(E32:F32)</f>
        <v>0</v>
      </c>
    </row>
    <row r="33" spans="1:7" x14ac:dyDescent="0.2">
      <c r="A33" s="40"/>
      <c r="B33" s="45"/>
      <c r="C33" s="41"/>
      <c r="D33" s="46"/>
      <c r="E33" s="44"/>
      <c r="F33" s="41"/>
      <c r="G33" s="42"/>
    </row>
    <row r="34" spans="1:7" x14ac:dyDescent="0.2">
      <c r="A34" s="40" t="s">
        <v>194</v>
      </c>
      <c r="B34" s="41"/>
      <c r="C34" s="41"/>
      <c r="D34" s="46">
        <f>SUM(B34:C34)</f>
        <v>0</v>
      </c>
      <c r="E34" s="44"/>
      <c r="F34" s="41"/>
      <c r="G34" s="42">
        <f>SUM(E34:F34)</f>
        <v>0</v>
      </c>
    </row>
    <row r="35" spans="1:7" x14ac:dyDescent="0.2">
      <c r="A35" s="40"/>
      <c r="B35" s="45"/>
      <c r="C35" s="41"/>
      <c r="D35" s="46"/>
      <c r="E35" s="44"/>
      <c r="F35" s="41"/>
      <c r="G35" s="42"/>
    </row>
    <row r="36" spans="1:7" x14ac:dyDescent="0.2">
      <c r="A36" s="40" t="s">
        <v>195</v>
      </c>
      <c r="B36" s="41"/>
      <c r="C36" s="41"/>
      <c r="D36" s="46">
        <f>SUM(B36:C36)</f>
        <v>0</v>
      </c>
      <c r="E36" s="44"/>
      <c r="F36" s="41"/>
      <c r="G36" s="42">
        <f>SUM(E36:F36)</f>
        <v>0</v>
      </c>
    </row>
    <row r="37" spans="1:7" x14ac:dyDescent="0.2">
      <c r="A37" s="40"/>
      <c r="B37" s="45"/>
      <c r="C37" s="41"/>
      <c r="D37" s="46"/>
      <c r="E37" s="44"/>
      <c r="F37" s="41"/>
      <c r="G37" s="42"/>
    </row>
    <row r="38" spans="1:7" x14ac:dyDescent="0.2">
      <c r="A38" s="40" t="s">
        <v>196</v>
      </c>
      <c r="B38" s="41"/>
      <c r="C38" s="41"/>
      <c r="D38" s="46">
        <f>SUM(B38:C38)</f>
        <v>0</v>
      </c>
      <c r="E38" s="44"/>
      <c r="F38" s="41"/>
      <c r="G38" s="42">
        <f>SUM(E38:F38)</f>
        <v>0</v>
      </c>
    </row>
    <row r="39" spans="1:7" x14ac:dyDescent="0.2">
      <c r="A39" s="40"/>
      <c r="B39" s="45"/>
      <c r="C39" s="41"/>
      <c r="D39" s="46"/>
      <c r="E39" s="44"/>
      <c r="F39" s="41"/>
      <c r="G39" s="42"/>
    </row>
    <row r="40" spans="1:7" x14ac:dyDescent="0.2">
      <c r="A40" s="40" t="s">
        <v>197</v>
      </c>
      <c r="B40" s="41"/>
      <c r="C40" s="41"/>
      <c r="D40" s="46">
        <f>SUM(B40:C40)</f>
        <v>0</v>
      </c>
      <c r="E40" s="44"/>
      <c r="F40" s="41"/>
      <c r="G40" s="42">
        <f>SUM(E40:F40)</f>
        <v>0</v>
      </c>
    </row>
    <row r="41" spans="1:7" ht="13.5" thickBot="1" x14ac:dyDescent="0.25">
      <c r="A41" s="47"/>
      <c r="B41" s="47"/>
      <c r="C41" s="48"/>
      <c r="D41" s="49"/>
      <c r="E41" s="50"/>
      <c r="F41" s="48"/>
      <c r="G41" s="51"/>
    </row>
    <row r="42" spans="1:7" ht="13.5" thickTop="1" x14ac:dyDescent="0.2">
      <c r="A42" s="40"/>
      <c r="B42" s="40"/>
      <c r="C42" s="52"/>
      <c r="D42" s="53"/>
      <c r="E42" s="54"/>
      <c r="F42" s="52"/>
    </row>
    <row r="43" spans="1:7" x14ac:dyDescent="0.2">
      <c r="A43" s="55" t="s">
        <v>198</v>
      </c>
      <c r="B43" s="56">
        <f t="shared" ref="B43:G43" si="0">SUM(B18:B40)</f>
        <v>0</v>
      </c>
      <c r="C43" s="56">
        <f t="shared" si="0"/>
        <v>0</v>
      </c>
      <c r="D43" s="57">
        <f t="shared" si="0"/>
        <v>0</v>
      </c>
      <c r="E43" s="56">
        <f t="shared" si="0"/>
        <v>0</v>
      </c>
      <c r="F43" s="56">
        <f t="shared" si="0"/>
        <v>0</v>
      </c>
      <c r="G43" s="58">
        <f t="shared" si="0"/>
        <v>0</v>
      </c>
    </row>
    <row r="44" spans="1:7" ht="13.5" thickBot="1" x14ac:dyDescent="0.25">
      <c r="A44" s="59"/>
      <c r="B44" s="59"/>
      <c r="C44" s="60"/>
      <c r="D44" s="61"/>
      <c r="E44" s="62"/>
      <c r="F44" s="60"/>
      <c r="G44" s="27"/>
    </row>
    <row r="45" spans="1:7" x14ac:dyDescent="0.2">
      <c r="A45" s="1" t="s">
        <v>199</v>
      </c>
      <c r="F45" s="1" t="s">
        <v>200</v>
      </c>
    </row>
  </sheetData>
  <mergeCells count="9">
    <mergeCell ref="B15:C15"/>
    <mergeCell ref="D15:D16"/>
    <mergeCell ref="E15:F15"/>
    <mergeCell ref="G15:G16"/>
    <mergeCell ref="A8:G8"/>
    <mergeCell ref="A9:G9"/>
    <mergeCell ref="A10:G10"/>
    <mergeCell ref="B14:D14"/>
    <mergeCell ref="E14:G1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17</vt:i4>
      </vt:variant>
    </vt:vector>
  </HeadingPairs>
  <TitlesOfParts>
    <vt:vector size="37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Financeiro - Access</vt:lpstr>
      <vt:lpstr>RP - Access</vt:lpstr>
      <vt:lpstr>Orcamento - Access</vt:lpstr>
      <vt:lpstr>Decisões Judiciais</vt:lpstr>
      <vt:lpstr>Arrec. Custas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  <vt:lpstr>'Orcamento - Access'!Consulta_de_Banco_de_dados_do_MS_Access_1</vt:lpstr>
      <vt:lpstr>'Orcamento - Access'!Consulta_de_Banco_de_dados_do_MS_Access_2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2018-01-16T19:33:56Z</cp:lastPrinted>
  <dcterms:created xsi:type="dcterms:W3CDTF">2010-03-11T09:53:57Z</dcterms:created>
  <dcterms:modified xsi:type="dcterms:W3CDTF">2018-01-16T20:25:22Z</dcterms:modified>
</cp:coreProperties>
</file>