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Anexo I - Out" sheetId="1" r:id="rId1"/>
  </sheets>
  <externalReferences>
    <externalReference r:id="rId2"/>
    <externalReference r:id="rId3"/>
  </externalReferences>
  <definedNames>
    <definedName name="_xlnm.Print_Area" localSheetId="0">'Anexo I - Out'!$A$1:$C$85</definedName>
  </definedNames>
  <calcPr calcId="144525"/>
</workbook>
</file>

<file path=xl/calcChain.xml><?xml version="1.0" encoding="utf-8"?>
<calcChain xmlns="http://schemas.openxmlformats.org/spreadsheetml/2006/main">
  <c r="C106" i="1" l="1"/>
  <c r="C103" i="1"/>
  <c r="E98" i="1"/>
  <c r="D93" i="1"/>
  <c r="E91" i="1"/>
  <c r="E94" i="1" s="1"/>
  <c r="D91" i="1"/>
  <c r="C83" i="1"/>
  <c r="C73" i="1"/>
  <c r="C72" i="1"/>
  <c r="C71" i="1"/>
  <c r="C70" i="1"/>
  <c r="C74" i="1" s="1"/>
  <c r="C104" i="1" s="1"/>
  <c r="C105" i="1" s="1"/>
  <c r="C107" i="1" s="1"/>
  <c r="C65" i="1"/>
  <c r="C64" i="1"/>
  <c r="C63" i="1"/>
  <c r="C57" i="1"/>
  <c r="C56" i="1"/>
  <c r="C55" i="1"/>
  <c r="C54" i="1"/>
  <c r="C58" i="1" s="1"/>
  <c r="E58" i="1" s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E48" i="1" s="1"/>
  <c r="C22" i="1"/>
  <c r="C15" i="1"/>
  <c r="C17" i="1" s="1"/>
  <c r="C14" i="1"/>
  <c r="C13" i="1"/>
  <c r="E95" i="1" l="1"/>
  <c r="E17" i="1"/>
  <c r="E99" i="1" l="1"/>
  <c r="F97" i="1"/>
</calcChain>
</file>

<file path=xl/sharedStrings.xml><?xml version="1.0" encoding="utf-8"?>
<sst xmlns="http://schemas.openxmlformats.org/spreadsheetml/2006/main" count="150" uniqueCount="112">
  <si>
    <t>ANEXO I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</si>
  <si>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</si>
  <si>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</si>
  <si>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</si>
  <si>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</si>
  <si>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</si>
  <si>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</si>
  <si>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</si>
  <si>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</si>
  <si>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</si>
  <si>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10/2018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</si>
  <si>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</si>
  <si>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</si>
  <si>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</si>
  <si>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</si>
  <si>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</si>
  <si>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</si>
  <si>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</si>
  <si>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</si>
  <si>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</si>
  <si>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</si>
  <si>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</si>
  <si>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</si>
  <si>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</si>
  <si>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</si>
  <si>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</si>
  <si>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</si>
  <si>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</si>
  <si>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</si>
  <si>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</si>
  <si>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</si>
  <si>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</si>
  <si>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</si>
  <si>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</si>
  <si>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</si>
  <si>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</si>
  <si>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</si>
  <si>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</si>
  <si>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</si>
  <si>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</si>
  <si>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</si>
  <si>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</si>
  <si>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</si>
  <si>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</si>
  <si>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</si>
  <si>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</si>
  <si>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</si>
  <si>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</si>
  <si>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</si>
  <si>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</si>
  <si>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</si>
  <si>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</si>
  <si>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</si>
  <si>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</si>
  <si>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</si>
  <si>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</si>
  <si>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</si>
  <si>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</si>
  <si>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</si>
  <si>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</si>
  <si>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</si>
  <si>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</si>
  <si>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</si>
  <si>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</si>
  <si>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</si>
  <si>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</si>
  <si>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</si>
  <si>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</si>
  <si>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</si>
  <si>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</si>
  <si>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</si>
  <si>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</si>
  <si>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</si>
  <si>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</si>
  <si>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</si>
  <si>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</si>
  <si>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</si>
  <si>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</si>
  <si>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</si>
  <si>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</si>
  <si>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</si>
  <si>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</si>
  <si>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</si>
  <si>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</si>
  <si>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</si>
  <si>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</si>
  <si>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</si>
  <si>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</si>
  <si>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</si>
  <si>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</si>
  <si>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Valores em R$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</si>
  <si>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</si>
  <si>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</si>
  <si>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</si>
  <si>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</si>
  <si>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</si>
  <si>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VERIFICAÇÃO DESPESA</t>
  </si>
  <si>
    <t>out</t>
  </si>
  <si>
    <t>set</t>
  </si>
  <si>
    <t>622920103 / 104 - EMPENHOS LIQUIDADOS excell contas</t>
  </si>
  <si>
    <t>292130202 - CREDITO EMPENHADO LIQUIDADO - DOCUMENTO FOLHA</t>
  </si>
  <si>
    <t>TOTAL SIAFI</t>
  </si>
  <si>
    <t>TOTAL SISTEMA</t>
  </si>
  <si>
    <t>==&gt; É igual C16?</t>
  </si>
  <si>
    <t>CÉLULAS ==&gt;</t>
  </si>
  <si>
    <t>conor</t>
  </si>
  <si>
    <t>Então OK</t>
  </si>
  <si>
    <t>VERIFICAÇÃO SUB REPASSE</t>
  </si>
  <si>
    <t>822.230.400 / 822.230.500 / 822.230.800 / 822.240.400</t>
  </si>
  <si>
    <t>TOTAL DO SISTEMA</t>
  </si>
  <si>
    <t>Mêses anteriores</t>
  </si>
  <si>
    <t>Diferença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</si>
</sst>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shrinkToFi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3" fontId="0" fillId="0" borderId="1" xfId="1" applyFont="1" applyBorder="1"/>
    <xf numFmtId="4" fontId="0" fillId="2" borderId="1" xfId="0" applyNumberFormat="1" applyFill="1" applyBorder="1"/>
    <xf numFmtId="0" fontId="2" fillId="0" borderId="0" xfId="0" quotePrefix="1" applyFont="1"/>
    <xf numFmtId="4" fontId="2" fillId="0" borderId="0" xfId="0" applyNumberFormat="1" applyFont="1"/>
    <xf numFmtId="43" fontId="0" fillId="3" borderId="1" xfId="1" applyFont="1" applyFill="1" applyBorder="1" applyAlignment="1">
      <alignment horizontal="center"/>
    </xf>
    <xf numFmtId="4" fontId="0" fillId="3" borderId="1" xfId="0" applyNumberFormat="1" applyFill="1" applyBorder="1"/>
    <xf numFmtId="0" fontId="2" fillId="0" borderId="0" xfId="0" applyFont="1"/>
    <xf numFmtId="0" fontId="0" fillId="3" borderId="1" xfId="0" applyFill="1" applyBorder="1" applyAlignment="1">
      <alignment horizontal="center"/>
    </xf>
    <xf numFmtId="40" fontId="0" fillId="0" borderId="0" xfId="0" applyNumberFormat="1"/>
    <xf numFmtId="3" fontId="0" fillId="0" borderId="2" xfId="0" applyNumberFormat="1" applyBorder="1" applyAlignment="1">
      <alignment horizontal="left"/>
    </xf>
    <xf numFmtId="40" fontId="2" fillId="0" borderId="0" xfId="1" applyNumberFormat="1" applyFont="1"/>
    <xf numFmtId="40" fontId="0" fillId="0" borderId="0" xfId="1" applyNumberFormat="1" applyFont="1"/>
    <xf numFmtId="0" fontId="0" fillId="0" borderId="1" xfId="0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Transparencia%202018%20-%20SJ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09%20-%20Setembro/Publicacao%20internet%20TRF/Anexo%20I/090015/2018-09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M2">
            <v>5858496.7400000002</v>
          </cell>
        </row>
        <row r="3">
          <cell r="M3">
            <v>1138781.1100000001</v>
          </cell>
        </row>
        <row r="4">
          <cell r="M4">
            <v>1029069.57</v>
          </cell>
        </row>
        <row r="6">
          <cell r="M6">
            <v>1109.5999999999999</v>
          </cell>
        </row>
        <row r="7">
          <cell r="M7">
            <v>301154.48</v>
          </cell>
        </row>
        <row r="8">
          <cell r="M8">
            <v>53971.5</v>
          </cell>
        </row>
        <row r="9">
          <cell r="M9">
            <v>138421.64000000001</v>
          </cell>
        </row>
        <row r="10">
          <cell r="M10">
            <v>73501.960000000006</v>
          </cell>
        </row>
        <row r="11">
          <cell r="M11">
            <v>77795.740000000005</v>
          </cell>
        </row>
        <row r="12">
          <cell r="M12">
            <v>160441.67000000001</v>
          </cell>
        </row>
        <row r="13">
          <cell r="M13">
            <v>67663.25</v>
          </cell>
        </row>
        <row r="14">
          <cell r="M14">
            <v>29657.93</v>
          </cell>
        </row>
        <row r="15">
          <cell r="M15">
            <v>99983.17</v>
          </cell>
        </row>
        <row r="16">
          <cell r="M16">
            <v>12071.09</v>
          </cell>
        </row>
        <row r="17">
          <cell r="M17">
            <v>103783.74</v>
          </cell>
        </row>
        <row r="18">
          <cell r="M18">
            <v>13968.42</v>
          </cell>
        </row>
        <row r="19">
          <cell r="M19">
            <v>213187.27</v>
          </cell>
        </row>
        <row r="20">
          <cell r="M20">
            <v>400326.8</v>
          </cell>
        </row>
        <row r="21">
          <cell r="M21">
            <v>1588.4</v>
          </cell>
        </row>
        <row r="22">
          <cell r="M22">
            <v>84253</v>
          </cell>
        </row>
        <row r="23">
          <cell r="M23">
            <v>50350.21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3620.6</v>
          </cell>
        </row>
        <row r="29">
          <cell r="M29">
            <v>13935.35</v>
          </cell>
        </row>
        <row r="30">
          <cell r="M30">
            <v>0</v>
          </cell>
        </row>
        <row r="31">
          <cell r="M31">
            <v>208638.12</v>
          </cell>
        </row>
        <row r="33">
          <cell r="M33">
            <v>0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12243.65</v>
          </cell>
        </row>
        <row r="37">
          <cell r="M37">
            <v>0</v>
          </cell>
        </row>
        <row r="38">
          <cell r="M38">
            <v>0</v>
          </cell>
        </row>
      </sheetData>
      <sheetData sheetId="15">
        <row r="2">
          <cell r="N2">
            <v>7823852.8700000001</v>
          </cell>
        </row>
        <row r="3">
          <cell r="N3">
            <v>1717104.87</v>
          </cell>
        </row>
        <row r="4">
          <cell r="N4">
            <v>20000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-09"/>
    </sheetNames>
    <sheetDataSet>
      <sheetData sheetId="0">
        <row r="91">
          <cell r="C91">
            <v>91711195.209999993</v>
          </cell>
        </row>
        <row r="103">
          <cell r="C103">
            <v>93986064.969999999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12" bestFit="1" customWidth="1"/>
    <col min="4" max="4" width="14" style="2" bestFit="1" customWidth="1"/>
    <col min="5" max="5" width="16.28515625" style="2" bestFit="1" customWidth="1"/>
    <col min="6" max="6" width="10.140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43417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Access'!M2</f>
        <v>5858496.7400000002</v>
      </c>
    </row>
    <row r="14" spans="1:3" x14ac:dyDescent="0.2">
      <c r="A14" s="3" t="s">
        <v>18</v>
      </c>
      <c r="B14" s="15" t="s">
        <v>19</v>
      </c>
      <c r="C14" s="16">
        <f>'[1]Despesa - Access'!M3</f>
        <v>1138781.1100000001</v>
      </c>
    </row>
    <row r="15" spans="1:3" x14ac:dyDescent="0.2">
      <c r="A15" s="3" t="s">
        <v>20</v>
      </c>
      <c r="B15" s="15" t="s">
        <v>21</v>
      </c>
      <c r="C15" s="16">
        <f>'[1]Despesa - Access'!M4</f>
        <v>1029069.57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5" x14ac:dyDescent="0.2">
      <c r="A17" s="18" t="s">
        <v>24</v>
      </c>
      <c r="B17" s="18"/>
      <c r="C17" s="16">
        <f>SUM(C13:C16)</f>
        <v>8026347.4200000009</v>
      </c>
      <c r="D17" s="2">
        <v>8026347.4199999999</v>
      </c>
      <c r="E17" s="2">
        <f>C17-D17</f>
        <v>0</v>
      </c>
    </row>
    <row r="19" spans="1:5" x14ac:dyDescent="0.2">
      <c r="A19" s="11" t="s">
        <v>25</v>
      </c>
    </row>
    <row r="21" spans="1:5" x14ac:dyDescent="0.2">
      <c r="A21" s="13" t="s">
        <v>13</v>
      </c>
      <c r="B21" s="13" t="s">
        <v>14</v>
      </c>
      <c r="C21" s="14" t="s">
        <v>15</v>
      </c>
    </row>
    <row r="22" spans="1:5" x14ac:dyDescent="0.2">
      <c r="A22" s="3" t="s">
        <v>16</v>
      </c>
      <c r="B22" s="3" t="s">
        <v>26</v>
      </c>
      <c r="C22" s="19">
        <f>'[1]Despesa - Access'!M6</f>
        <v>1109.5999999999999</v>
      </c>
    </row>
    <row r="23" spans="1:5" x14ac:dyDescent="0.2">
      <c r="A23" s="3" t="s">
        <v>18</v>
      </c>
      <c r="B23" s="3" t="s">
        <v>27</v>
      </c>
      <c r="C23" s="19">
        <f>'[1]Despesa - Access'!M7</f>
        <v>301154.48</v>
      </c>
    </row>
    <row r="24" spans="1:5" x14ac:dyDescent="0.2">
      <c r="A24" s="3" t="s">
        <v>20</v>
      </c>
      <c r="B24" s="3" t="s">
        <v>28</v>
      </c>
      <c r="C24" s="19">
        <f>'[1]Despesa - Access'!M8</f>
        <v>53971.5</v>
      </c>
    </row>
    <row r="25" spans="1:5" x14ac:dyDescent="0.2">
      <c r="A25" s="3" t="s">
        <v>22</v>
      </c>
      <c r="B25" s="3" t="s">
        <v>29</v>
      </c>
      <c r="C25" s="19">
        <f>'[1]Despesa - Access'!M9</f>
        <v>138421.64000000001</v>
      </c>
    </row>
    <row r="26" spans="1:5" x14ac:dyDescent="0.2">
      <c r="A26" s="3" t="s">
        <v>30</v>
      </c>
      <c r="B26" s="3" t="s">
        <v>31</v>
      </c>
      <c r="C26" s="19">
        <f>'[1]Despesa - Access'!M10</f>
        <v>73501.960000000006</v>
      </c>
    </row>
    <row r="27" spans="1:5" x14ac:dyDescent="0.2">
      <c r="A27" s="3" t="s">
        <v>32</v>
      </c>
      <c r="B27" s="3" t="s">
        <v>33</v>
      </c>
      <c r="C27" s="19">
        <f>'[1]Despesa - Access'!M11</f>
        <v>77795.740000000005</v>
      </c>
    </row>
    <row r="28" spans="1:5" x14ac:dyDescent="0.2">
      <c r="A28" s="3" t="s">
        <v>34</v>
      </c>
      <c r="B28" s="3" t="s">
        <v>35</v>
      </c>
      <c r="C28" s="19">
        <f>'[1]Despesa - Access'!M12</f>
        <v>160441.67000000001</v>
      </c>
    </row>
    <row r="29" spans="1:5" x14ac:dyDescent="0.2">
      <c r="A29" s="3" t="s">
        <v>36</v>
      </c>
      <c r="B29" s="3" t="s">
        <v>37</v>
      </c>
      <c r="C29" s="19">
        <f>'[1]Despesa - Access'!M13</f>
        <v>67663.25</v>
      </c>
    </row>
    <row r="30" spans="1:5" x14ac:dyDescent="0.2">
      <c r="A30" s="3" t="s">
        <v>38</v>
      </c>
      <c r="B30" s="3" t="s">
        <v>39</v>
      </c>
      <c r="C30" s="19">
        <f>'[1]Despesa - Access'!M14</f>
        <v>29657.93</v>
      </c>
    </row>
    <row r="31" spans="1:5" x14ac:dyDescent="0.2">
      <c r="A31" s="3" t="s">
        <v>40</v>
      </c>
      <c r="B31" s="3" t="s">
        <v>41</v>
      </c>
      <c r="C31" s="19">
        <f>'[1]Despesa - Access'!M15</f>
        <v>99983.17</v>
      </c>
    </row>
    <row r="32" spans="1:5" x14ac:dyDescent="0.2">
      <c r="A32" s="3" t="s">
        <v>42</v>
      </c>
      <c r="B32" s="3" t="s">
        <v>43</v>
      </c>
      <c r="C32" s="19">
        <f>'[1]Despesa - Access'!M16</f>
        <v>12071.09</v>
      </c>
    </row>
    <row r="33" spans="1:5" x14ac:dyDescent="0.2">
      <c r="A33" s="3" t="s">
        <v>44</v>
      </c>
      <c r="B33" s="3" t="s">
        <v>45</v>
      </c>
      <c r="C33" s="19">
        <f>'[1]Despesa - Access'!M17</f>
        <v>103783.74</v>
      </c>
    </row>
    <row r="34" spans="1:5" ht="63.75" x14ac:dyDescent="0.2">
      <c r="A34" s="17" t="s">
        <v>46</v>
      </c>
      <c r="B34" s="20" t="s">
        <v>47</v>
      </c>
      <c r="C34" s="19">
        <f>'[1]Despesa - Access'!M18</f>
        <v>13968.42</v>
      </c>
    </row>
    <row r="35" spans="1:5" x14ac:dyDescent="0.2">
      <c r="A35" s="3" t="s">
        <v>48</v>
      </c>
      <c r="B35" s="3" t="s">
        <v>49</v>
      </c>
      <c r="C35" s="19">
        <f>'[1]Despesa - Access'!M19</f>
        <v>213187.27</v>
      </c>
    </row>
    <row r="36" spans="1:5" x14ac:dyDescent="0.2">
      <c r="A36" s="3" t="s">
        <v>50</v>
      </c>
      <c r="B36" s="3" t="s">
        <v>51</v>
      </c>
      <c r="C36" s="19">
        <f>'[1]Despesa - Access'!M20</f>
        <v>400326.8</v>
      </c>
    </row>
    <row r="37" spans="1:5" x14ac:dyDescent="0.2">
      <c r="A37" s="3" t="s">
        <v>52</v>
      </c>
      <c r="B37" s="3" t="s">
        <v>53</v>
      </c>
      <c r="C37" s="19">
        <f>'[1]Despesa - Access'!M21</f>
        <v>1588.4</v>
      </c>
    </row>
    <row r="38" spans="1:5" ht="25.5" x14ac:dyDescent="0.2">
      <c r="A38" s="17" t="s">
        <v>54</v>
      </c>
      <c r="B38" s="21" t="s">
        <v>55</v>
      </c>
      <c r="C38" s="19">
        <f>'[1]Despesa - Access'!M22</f>
        <v>84253</v>
      </c>
    </row>
    <row r="39" spans="1:5" x14ac:dyDescent="0.2">
      <c r="A39" s="3" t="s">
        <v>56</v>
      </c>
      <c r="B39" s="3" t="s">
        <v>57</v>
      </c>
      <c r="C39" s="19">
        <f>'[1]Despesa - Access'!M23</f>
        <v>50350.21</v>
      </c>
    </row>
    <row r="40" spans="1:5" x14ac:dyDescent="0.2">
      <c r="A40" s="3" t="s">
        <v>58</v>
      </c>
      <c r="B40" s="3" t="s">
        <v>59</v>
      </c>
      <c r="C40" s="19">
        <f>'[1]Despesa - Access'!M24</f>
        <v>0</v>
      </c>
    </row>
    <row r="41" spans="1:5" x14ac:dyDescent="0.2">
      <c r="A41" s="3" t="s">
        <v>60</v>
      </c>
      <c r="B41" s="3" t="s">
        <v>61</v>
      </c>
      <c r="C41" s="19">
        <f>'[1]Despesa - Access'!M25</f>
        <v>0</v>
      </c>
    </row>
    <row r="42" spans="1:5" x14ac:dyDescent="0.2">
      <c r="A42" s="3" t="s">
        <v>62</v>
      </c>
      <c r="B42" s="3" t="s">
        <v>63</v>
      </c>
      <c r="C42" s="19">
        <f>'[1]Despesa - Access'!M26</f>
        <v>0</v>
      </c>
    </row>
    <row r="43" spans="1:5" x14ac:dyDescent="0.2">
      <c r="A43" s="3" t="s">
        <v>64</v>
      </c>
      <c r="B43" s="3" t="s">
        <v>65</v>
      </c>
      <c r="C43" s="19">
        <f>'[1]Despesa - Access'!M27</f>
        <v>0</v>
      </c>
    </row>
    <row r="44" spans="1:5" x14ac:dyDescent="0.2">
      <c r="A44" s="3" t="s">
        <v>66</v>
      </c>
      <c r="B44" s="3" t="s">
        <v>67</v>
      </c>
      <c r="C44" s="19">
        <f>'[1]Despesa - Access'!M28</f>
        <v>3620.6</v>
      </c>
    </row>
    <row r="45" spans="1:5" x14ac:dyDescent="0.2">
      <c r="A45" s="3" t="s">
        <v>68</v>
      </c>
      <c r="B45" s="3" t="s">
        <v>69</v>
      </c>
      <c r="C45" s="19">
        <f>'[1]Despesa - Access'!M29</f>
        <v>13935.35</v>
      </c>
    </row>
    <row r="46" spans="1:5" x14ac:dyDescent="0.2">
      <c r="A46" s="3" t="s">
        <v>70</v>
      </c>
      <c r="B46" s="3" t="s">
        <v>71</v>
      </c>
      <c r="C46" s="19">
        <f>'[1]Despesa - Access'!M30</f>
        <v>0</v>
      </c>
    </row>
    <row r="47" spans="1:5" x14ac:dyDescent="0.2">
      <c r="A47" s="3" t="s">
        <v>72</v>
      </c>
      <c r="B47" s="3" t="s">
        <v>73</v>
      </c>
      <c r="C47" s="19">
        <f>'[1]Despesa - Access'!M31</f>
        <v>208638.12</v>
      </c>
    </row>
    <row r="48" spans="1:5" x14ac:dyDescent="0.2">
      <c r="A48" s="18" t="s">
        <v>24</v>
      </c>
      <c r="B48" s="18"/>
      <c r="C48" s="16">
        <f>SUM(C22:C47)</f>
        <v>2109423.94</v>
      </c>
      <c r="D48" s="2">
        <v>2109423.94</v>
      </c>
      <c r="E48" s="2">
        <f>+C48-D48</f>
        <v>0</v>
      </c>
    </row>
    <row r="50" spans="1:5" x14ac:dyDescent="0.2">
      <c r="A50" s="11" t="s">
        <v>74</v>
      </c>
    </row>
    <row r="52" spans="1:5" x14ac:dyDescent="0.2">
      <c r="A52" s="13" t="s">
        <v>13</v>
      </c>
      <c r="B52" s="13" t="s">
        <v>14</v>
      </c>
      <c r="C52" s="14" t="s">
        <v>15</v>
      </c>
    </row>
    <row r="53" spans="1:5" x14ac:dyDescent="0.2">
      <c r="A53" s="3" t="s">
        <v>16</v>
      </c>
      <c r="B53" s="3" t="s">
        <v>75</v>
      </c>
      <c r="C53" s="19">
        <f>'[1]Despesa - Access'!M33</f>
        <v>0</v>
      </c>
    </row>
    <row r="54" spans="1:5" x14ac:dyDescent="0.2">
      <c r="A54" s="3" t="s">
        <v>18</v>
      </c>
      <c r="B54" s="3" t="s">
        <v>76</v>
      </c>
      <c r="C54" s="19">
        <f>'[1]Despesa - Access'!M34</f>
        <v>0</v>
      </c>
    </row>
    <row r="55" spans="1:5" x14ac:dyDescent="0.2">
      <c r="A55" s="3" t="s">
        <v>20</v>
      </c>
      <c r="B55" s="3" t="s">
        <v>77</v>
      </c>
      <c r="C55" s="19">
        <f>'[1]Despesa - Access'!M35</f>
        <v>0</v>
      </c>
    </row>
    <row r="56" spans="1:5" x14ac:dyDescent="0.2">
      <c r="A56" s="3" t="s">
        <v>22</v>
      </c>
      <c r="B56" s="3" t="s">
        <v>78</v>
      </c>
      <c r="C56" s="19">
        <f>'[1]Despesa - Access'!M36</f>
        <v>12243.65</v>
      </c>
    </row>
    <row r="57" spans="1:5" x14ac:dyDescent="0.2">
      <c r="A57" s="3" t="s">
        <v>30</v>
      </c>
      <c r="B57" s="3" t="s">
        <v>79</v>
      </c>
      <c r="C57" s="19">
        <f>'[1]Despesa - Access'!M37</f>
        <v>0</v>
      </c>
    </row>
    <row r="58" spans="1:5" x14ac:dyDescent="0.2">
      <c r="A58" s="18" t="s">
        <v>24</v>
      </c>
      <c r="B58" s="18"/>
      <c r="C58" s="16">
        <f>SUM(C53:C57)</f>
        <v>12243.65</v>
      </c>
      <c r="D58" s="2">
        <v>12243.65</v>
      </c>
      <c r="E58" s="2">
        <f>+C58-D58</f>
        <v>0</v>
      </c>
    </row>
    <row r="60" spans="1:5" x14ac:dyDescent="0.2">
      <c r="A60" s="11" t="s">
        <v>80</v>
      </c>
    </row>
    <row r="62" spans="1:5" x14ac:dyDescent="0.2">
      <c r="A62" s="13" t="s">
        <v>13</v>
      </c>
      <c r="B62" s="13" t="s">
        <v>14</v>
      </c>
      <c r="C62" s="14" t="s">
        <v>81</v>
      </c>
    </row>
    <row r="63" spans="1:5" x14ac:dyDescent="0.2">
      <c r="A63" s="3" t="s">
        <v>16</v>
      </c>
      <c r="B63" s="3" t="s">
        <v>82</v>
      </c>
      <c r="C63" s="19">
        <f>'[1]Despesa - Access'!M37</f>
        <v>0</v>
      </c>
    </row>
    <row r="64" spans="1:5" x14ac:dyDescent="0.2">
      <c r="A64" s="3" t="s">
        <v>18</v>
      </c>
      <c r="B64" s="3" t="s">
        <v>83</v>
      </c>
      <c r="C64" s="19">
        <f>'[1]Despesa - Access'!M38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3" t="s">
        <v>16</v>
      </c>
      <c r="B70" s="3" t="s">
        <v>85</v>
      </c>
      <c r="C70" s="19">
        <f>'[1]Financeiro - Access'!N2</f>
        <v>7823852.8700000001</v>
      </c>
    </row>
    <row r="71" spans="1:3" x14ac:dyDescent="0.2">
      <c r="A71" s="3" t="s">
        <v>18</v>
      </c>
      <c r="B71" s="3" t="s">
        <v>86</v>
      </c>
      <c r="C71" s="19">
        <f>'[1]Financeiro - Access'!N3</f>
        <v>1717104.87</v>
      </c>
    </row>
    <row r="72" spans="1:3" x14ac:dyDescent="0.2">
      <c r="A72" s="3" t="s">
        <v>20</v>
      </c>
      <c r="B72" s="3" t="s">
        <v>87</v>
      </c>
      <c r="C72" s="19">
        <f>'[1]Financeiro - Access'!N4</f>
        <v>20000</v>
      </c>
    </row>
    <row r="73" spans="1:3" x14ac:dyDescent="0.2">
      <c r="A73" s="3" t="s">
        <v>22</v>
      </c>
      <c r="B73" s="3" t="s">
        <v>88</v>
      </c>
      <c r="C73" s="19">
        <f>'[1]Financeiro - Access'!N5</f>
        <v>0</v>
      </c>
    </row>
    <row r="74" spans="1:3" x14ac:dyDescent="0.2">
      <c r="A74" s="18" t="s">
        <v>24</v>
      </c>
      <c r="B74" s="18"/>
      <c r="C74" s="16">
        <f>SUM(C70:C73)</f>
        <v>9560957.7400000002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90</v>
      </c>
    </row>
    <row r="79" spans="1:3" x14ac:dyDescent="0.2">
      <c r="A79" s="3" t="s">
        <v>16</v>
      </c>
      <c r="B79" s="3" t="s">
        <v>91</v>
      </c>
      <c r="C79" s="19"/>
    </row>
    <row r="80" spans="1:3" x14ac:dyDescent="0.2">
      <c r="A80" s="3" t="s">
        <v>18</v>
      </c>
      <c r="B80" s="3" t="s">
        <v>92</v>
      </c>
      <c r="C80" s="19"/>
    </row>
    <row r="81" spans="1:5" x14ac:dyDescent="0.2">
      <c r="A81" s="3" t="s">
        <v>20</v>
      </c>
      <c r="B81" s="3" t="s">
        <v>93</v>
      </c>
      <c r="C81" s="19"/>
    </row>
    <row r="82" spans="1:5" x14ac:dyDescent="0.2">
      <c r="A82" s="3" t="s">
        <v>22</v>
      </c>
      <c r="B82" s="3" t="s">
        <v>94</v>
      </c>
      <c r="C82" s="19"/>
    </row>
    <row r="83" spans="1:5" x14ac:dyDescent="0.2">
      <c r="A83" s="18" t="s">
        <v>24</v>
      </c>
      <c r="B83" s="18"/>
      <c r="C83" s="16">
        <f>SUM(C79:C82)</f>
        <v>0</v>
      </c>
    </row>
    <row r="84" spans="1:5" x14ac:dyDescent="0.2">
      <c r="A84" s="22"/>
      <c r="B84" s="22"/>
      <c r="C84" s="23"/>
    </row>
    <row r="85" spans="1:5" x14ac:dyDescent="0.2">
      <c r="A85" s="24" t="s">
        <v>95</v>
      </c>
      <c r="B85" s="24"/>
      <c r="C85" s="24"/>
    </row>
    <row r="86" spans="1:5" x14ac:dyDescent="0.2">
      <c r="A86" s="25"/>
      <c r="B86" s="25"/>
      <c r="C86" s="25"/>
    </row>
    <row r="88" spans="1:5" x14ac:dyDescent="0.2">
      <c r="A88" s="26" t="s">
        <v>96</v>
      </c>
      <c r="B88" s="26"/>
      <c r="C88" s="26"/>
      <c r="D88" s="26"/>
      <c r="E88" s="26"/>
    </row>
    <row r="89" spans="1:5" x14ac:dyDescent="0.2">
      <c r="A89" s="27"/>
      <c r="B89" s="27"/>
      <c r="C89" s="27"/>
      <c r="E89"/>
    </row>
    <row r="90" spans="1:5" x14ac:dyDescent="0.2">
      <c r="C90" s="28" t="s">
        <v>97</v>
      </c>
      <c r="D90" s="29" t="s">
        <v>98</v>
      </c>
      <c r="E90" s="13" t="s">
        <v>24</v>
      </c>
    </row>
    <row r="91" spans="1:5" x14ac:dyDescent="0.2">
      <c r="A91" s="30" t="s">
        <v>99</v>
      </c>
      <c r="B91" s="5"/>
      <c r="C91" s="19">
        <v>101859210.22</v>
      </c>
      <c r="D91" s="19">
        <f>'[2]2018-09'!C91</f>
        <v>91711195.209999993</v>
      </c>
      <c r="E91" s="19">
        <f>+C91-D91</f>
        <v>10148015.010000005</v>
      </c>
    </row>
    <row r="92" spans="1:5" x14ac:dyDescent="0.2">
      <c r="A92" s="4"/>
      <c r="B92" s="5"/>
      <c r="C92" s="19">
        <v>0</v>
      </c>
      <c r="D92" s="31"/>
      <c r="E92" s="19">
        <v>0</v>
      </c>
    </row>
    <row r="93" spans="1:5" x14ac:dyDescent="0.2">
      <c r="A93" s="4" t="s">
        <v>100</v>
      </c>
      <c r="B93" s="5"/>
      <c r="C93" s="19">
        <v>0</v>
      </c>
      <c r="D93" s="31">
        <f>'[1]Anexo I - Jan'!C93</f>
        <v>0</v>
      </c>
      <c r="E93" s="19">
        <v>0</v>
      </c>
    </row>
    <row r="94" spans="1:5" x14ac:dyDescent="0.2">
      <c r="A94" s="6" t="s">
        <v>101</v>
      </c>
      <c r="B94" s="6"/>
      <c r="C94" s="6"/>
      <c r="D94" s="6"/>
      <c r="E94" s="32">
        <f>SUM(E91:E93)</f>
        <v>10148015.010000005</v>
      </c>
    </row>
    <row r="95" spans="1:5" x14ac:dyDescent="0.2">
      <c r="A95" s="6" t="s">
        <v>102</v>
      </c>
      <c r="B95" s="6"/>
      <c r="C95" s="6"/>
      <c r="D95" s="6"/>
      <c r="E95" s="32">
        <f>$C$17+$C$48+$C$58+$C$65</f>
        <v>10148015.010000002</v>
      </c>
    </row>
    <row r="96" spans="1:5" x14ac:dyDescent="0.2">
      <c r="E96"/>
    </row>
    <row r="97" spans="1:7" x14ac:dyDescent="0.2">
      <c r="E97"/>
      <c r="F97" s="12">
        <f>+E95-E94</f>
        <v>0</v>
      </c>
      <c r="G97" s="33" t="s">
        <v>103</v>
      </c>
    </row>
    <row r="98" spans="1:7" x14ac:dyDescent="0.2">
      <c r="C98" s="34"/>
      <c r="D98" s="35" t="s">
        <v>104</v>
      </c>
      <c r="E98" s="36">
        <f>8026347.42+2109423.94+12243.65</f>
        <v>10148015.01</v>
      </c>
      <c r="F98" s="37" t="s">
        <v>105</v>
      </c>
      <c r="G98" s="33" t="s">
        <v>106</v>
      </c>
    </row>
    <row r="99" spans="1:7" x14ac:dyDescent="0.2">
      <c r="E99" s="38" t="str">
        <f>IF(E95=E98,"despesa OK","Verificar Diferença")</f>
        <v>despesa OK</v>
      </c>
    </row>
    <row r="100" spans="1:7" x14ac:dyDescent="0.2">
      <c r="E100"/>
    </row>
    <row r="101" spans="1:7" x14ac:dyDescent="0.2">
      <c r="A101" s="26" t="s">
        <v>107</v>
      </c>
      <c r="B101" s="26"/>
      <c r="C101" s="26"/>
      <c r="D101" s="26"/>
      <c r="E101" s="26"/>
    </row>
    <row r="102" spans="1:7" x14ac:dyDescent="0.2">
      <c r="D102" s="39"/>
      <c r="E102" s="39"/>
    </row>
    <row r="103" spans="1:7" x14ac:dyDescent="0.2">
      <c r="A103" s="40" t="s">
        <v>108</v>
      </c>
      <c r="B103" s="5"/>
      <c r="C103" s="19">
        <f>103547022.71</f>
        <v>103547022.70999999</v>
      </c>
      <c r="D103" s="41"/>
      <c r="E103" s="42"/>
    </row>
    <row r="104" spans="1:7" x14ac:dyDescent="0.2">
      <c r="A104" s="4" t="s">
        <v>109</v>
      </c>
      <c r="B104" s="5"/>
      <c r="C104" s="16">
        <f>C74</f>
        <v>9560957.7400000002</v>
      </c>
      <c r="D104" s="42"/>
      <c r="E104" s="42"/>
    </row>
    <row r="105" spans="1:7" x14ac:dyDescent="0.2">
      <c r="A105" s="4"/>
      <c r="B105" s="5"/>
      <c r="C105" s="19">
        <f>+C103-C104</f>
        <v>93986064.969999999</v>
      </c>
      <c r="D105" s="42"/>
      <c r="E105" s="42"/>
    </row>
    <row r="106" spans="1:7" x14ac:dyDescent="0.2">
      <c r="A106" s="43" t="s">
        <v>110</v>
      </c>
      <c r="B106" s="43"/>
      <c r="C106" s="19">
        <f>'[2]2018-09'!C103</f>
        <v>93986064.969999999</v>
      </c>
      <c r="E106"/>
    </row>
    <row r="107" spans="1:7" x14ac:dyDescent="0.2">
      <c r="A107" s="43" t="s">
        <v>111</v>
      </c>
      <c r="B107" s="43"/>
      <c r="C107" s="19">
        <f>+C105-C106</f>
        <v>0</v>
      </c>
      <c r="E107"/>
    </row>
  </sheetData>
  <mergeCells count="27">
    <mergeCell ref="A105:B105"/>
    <mergeCell ref="A106:B106"/>
    <mergeCell ref="A107:B107"/>
    <mergeCell ref="A93:B93"/>
    <mergeCell ref="A94:D94"/>
    <mergeCell ref="A95:D95"/>
    <mergeCell ref="A101:E101"/>
    <mergeCell ref="A103:B103"/>
    <mergeCell ref="A104:B104"/>
    <mergeCell ref="A83:B83"/>
    <mergeCell ref="A85:C85"/>
    <mergeCell ref="A86:C86"/>
    <mergeCell ref="A88:E88"/>
    <mergeCell ref="A91:B91"/>
    <mergeCell ref="A92:B92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2018-11-13T18:21:17Z</dcterms:created>
  <dcterms:modified xsi:type="dcterms:W3CDTF">2018-11-13T18:22:05Z</dcterms:modified>
</cp:coreProperties>
</file>