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 calcMode="manual"/>
</workbook>
</file>

<file path=xl/calcChain.xml><?xml version="1.0" encoding="utf-8"?>
<calcChain xmlns="http://schemas.openxmlformats.org/spreadsheetml/2006/main">
  <c r="D92" i="1" l="1"/>
  <c r="E92" i="1" s="1"/>
  <c r="D91" i="1"/>
  <c r="E91" i="1" s="1"/>
  <c r="D90" i="1"/>
  <c r="E90" i="1" s="1"/>
  <c r="E93" i="1" s="1"/>
  <c r="C83" i="1"/>
  <c r="C73" i="1"/>
  <c r="C72" i="1"/>
  <c r="C71" i="1"/>
  <c r="C70" i="1"/>
  <c r="C74" i="1" s="1"/>
  <c r="C64" i="1"/>
  <c r="C65" i="1" s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6" i="1"/>
  <c r="C15" i="1"/>
  <c r="C14" i="1"/>
  <c r="C13" i="1"/>
  <c r="C17" i="1" s="1"/>
  <c r="E94" i="1" l="1"/>
  <c r="E97" i="1" s="1"/>
  <c r="F97" i="1" s="1"/>
</calcChain>
</file>

<file path=xl/sharedStrings.xml><?xml version="1.0" encoding="utf-8"?>
<sst xmlns="http://schemas.openxmlformats.org/spreadsheetml/2006/main" count="144" uniqueCount="105">
  <si>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</si>
  <si>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</si>
  <si>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</si>
  <si>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</si>
  <si>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</si>
  <si>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</si>
  <si>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</si>
  <si>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</si>
  <si>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</si>
  <si>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</si>
  <si>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08/2014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</si>
  <si>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</si>
  <si>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</si>
  <si>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</si>
  <si>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</si>
  <si>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</si>
  <si>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</si>
  <si>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</si>
  <si>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</si>
  <si>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</si>
  <si>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</si>
  <si>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</si>
  <si>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</si>
  <si>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</si>
  <si>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</si>
  <si>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</si>
  <si>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</si>
  <si>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</si>
  <si>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</si>
  <si>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</si>
  <si>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</si>
  <si>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</si>
  <si>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</si>
  <si>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</si>
  <si>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</si>
  <si>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</si>
  <si>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</si>
  <si>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</si>
  <si>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</si>
  <si>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</si>
  <si>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</si>
  <si>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</si>
  <si>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</si>
  <si>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</si>
  <si>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</si>
  <si>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</si>
  <si>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</si>
  <si>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</si>
  <si>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</si>
  <si>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</si>
  <si>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</si>
  <si>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</si>
  <si>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</si>
  <si>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</si>
  <si>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</si>
  <si>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</si>
  <si>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</si>
  <si>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</si>
  <si>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</si>
  <si>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</si>
  <si>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</si>
  <si>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</si>
  <si>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</si>
  <si>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</si>
  <si>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</si>
  <si>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</si>
  <si>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</si>
  <si>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</si>
  <si>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</si>
  <si>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</si>
  <si>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</si>
  <si>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</si>
  <si>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</si>
  <si>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</si>
  <si>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</si>
  <si>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</si>
  <si>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</si>
  <si>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</si>
  <si>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</si>
  <si>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</si>
  <si>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</si>
  <si>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</si>
  <si>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</si>
  <si>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</si>
  <si>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</si>
  <si>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</si>
  <si>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</si>
  <si>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</si>
  <si>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</si>
  <si>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</si>
  <si>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</si>
  <si>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</si>
  <si>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</si>
  <si>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</si>
  <si>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</si>
  <si>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</si>
  <si>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AGO</t>
  </si>
  <si>
    <t>JUL</t>
  </si>
  <si>
    <t>292130301 - CREDITO PAGO</t>
  </si>
  <si>
    <t>292410102 - EMPENHOS LIQUIDADOS</t>
  </si>
  <si>
    <t>292130202 - CREDITO EMPENHADO LIQUIDADO - DOCUMENTO FOLHA</t>
  </si>
  <si>
    <t>TOTAL SIAFI</t>
  </si>
  <si>
    <t>TOTAL SISTEMA</t>
  </si>
  <si>
    <t>CÉLULAS ==&gt;</t>
  </si>
  <si>
    <t>É sentença judicial, "C16" ? Então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</si>
</sst>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" xfId="0" applyNumberFormat="1" applyFont="1" applyBorder="1"/>
    <xf numFmtId="4" fontId="0" fillId="0" borderId="3" xfId="0" applyNumberFormat="1" applyBorder="1" applyAlignment="1">
      <alignment horizontal="left"/>
    </xf>
    <xf numFmtId="4" fontId="0" fillId="2" borderId="1" xfId="0" applyNumberForma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96</xdr:row>
      <xdr:rowOff>142875</xdr:rowOff>
    </xdr:from>
    <xdr:to>
      <xdr:col>5</xdr:col>
      <xdr:colOff>161925</xdr:colOff>
      <xdr:row>98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>
        <row r="91">
          <cell r="C91">
            <v>713939569.96000004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57208441.200000003</v>
          </cell>
        </row>
        <row r="3">
          <cell r="L3">
            <v>10293017.83</v>
          </cell>
        </row>
        <row r="4">
          <cell r="L4">
            <v>10791723.4</v>
          </cell>
        </row>
        <row r="5">
          <cell r="L5">
            <v>0</v>
          </cell>
        </row>
        <row r="6">
          <cell r="L6">
            <v>116389.7</v>
          </cell>
        </row>
        <row r="7">
          <cell r="L7">
            <v>3233345.52</v>
          </cell>
        </row>
        <row r="8">
          <cell r="L8">
            <v>519370.52</v>
          </cell>
        </row>
        <row r="9">
          <cell r="L9">
            <v>1642504.67</v>
          </cell>
        </row>
        <row r="10">
          <cell r="L10">
            <v>135169.26999999999</v>
          </cell>
        </row>
        <row r="11">
          <cell r="L11">
            <v>32984.04</v>
          </cell>
        </row>
        <row r="12">
          <cell r="L12">
            <v>597792.85</v>
          </cell>
        </row>
        <row r="13">
          <cell r="L13">
            <v>1636701.92</v>
          </cell>
        </row>
        <row r="14">
          <cell r="L14">
            <v>157964.67000000001</v>
          </cell>
        </row>
        <row r="15">
          <cell r="L15">
            <v>417459.23</v>
          </cell>
        </row>
        <row r="16">
          <cell r="L16">
            <v>125030.99</v>
          </cell>
        </row>
        <row r="17">
          <cell r="L17">
            <v>208476.03</v>
          </cell>
        </row>
        <row r="18">
          <cell r="L18">
            <v>440513.94</v>
          </cell>
        </row>
        <row r="19">
          <cell r="L19">
            <v>1647389.81</v>
          </cell>
        </row>
        <row r="20">
          <cell r="L20">
            <v>2834117.97</v>
          </cell>
        </row>
        <row r="21">
          <cell r="L21">
            <v>16013.39</v>
          </cell>
        </row>
        <row r="22">
          <cell r="L22">
            <v>2991286.24</v>
          </cell>
        </row>
        <row r="23">
          <cell r="L23">
            <v>88224.56</v>
          </cell>
        </row>
        <row r="24">
          <cell r="L24">
            <v>43642.8</v>
          </cell>
        </row>
        <row r="25">
          <cell r="L25">
            <v>0</v>
          </cell>
        </row>
        <row r="26">
          <cell r="L26">
            <v>7088</v>
          </cell>
        </row>
        <row r="27">
          <cell r="L27">
            <v>9258.57</v>
          </cell>
        </row>
        <row r="28">
          <cell r="L28">
            <v>6681.36</v>
          </cell>
        </row>
        <row r="29">
          <cell r="L29">
            <v>125061.9</v>
          </cell>
        </row>
        <row r="30">
          <cell r="L30">
            <v>0</v>
          </cell>
        </row>
        <row r="31">
          <cell r="L31">
            <v>4559533.9800000004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690902.1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49893847.420000002</v>
          </cell>
        </row>
        <row r="3">
          <cell r="L3">
            <v>24840683.170000002</v>
          </cell>
        </row>
        <row r="4">
          <cell r="L4">
            <v>574759.68999999994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  <col min="4" max="5" width="15.7109375" customWidth="1"/>
    <col min="6" max="6" width="13.8554687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41901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Access'!L2</f>
        <v>57208441.200000003</v>
      </c>
    </row>
    <row r="14" spans="1:3" x14ac:dyDescent="0.2">
      <c r="A14" s="2" t="s">
        <v>18</v>
      </c>
      <c r="B14" s="10" t="s">
        <v>19</v>
      </c>
      <c r="C14" s="11">
        <f>'[1]Despesa - Access'!L3</f>
        <v>10293017.83</v>
      </c>
    </row>
    <row r="15" spans="1:3" x14ac:dyDescent="0.2">
      <c r="A15" s="2" t="s">
        <v>20</v>
      </c>
      <c r="B15" s="10" t="s">
        <v>21</v>
      </c>
      <c r="C15" s="11">
        <f>'[1]Despesa - Access'!L4</f>
        <v>10791723.4</v>
      </c>
    </row>
    <row r="16" spans="1:3" ht="51" x14ac:dyDescent="0.2">
      <c r="A16" s="12" t="s">
        <v>22</v>
      </c>
      <c r="B16" s="10" t="s">
        <v>23</v>
      </c>
      <c r="C16" s="11">
        <f>'[1]Despesa - Access'!L5</f>
        <v>0</v>
      </c>
    </row>
    <row r="17" spans="1:3" x14ac:dyDescent="0.2">
      <c r="A17" s="13" t="s">
        <v>24</v>
      </c>
      <c r="B17" s="13"/>
      <c r="C17" s="11">
        <f>SUM(C13:C16)</f>
        <v>78293182.430000007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Access'!L6</f>
        <v>116389.7</v>
      </c>
    </row>
    <row r="23" spans="1:3" x14ac:dyDescent="0.2">
      <c r="A23" s="2" t="s">
        <v>18</v>
      </c>
      <c r="B23" s="2" t="s">
        <v>28</v>
      </c>
      <c r="C23" s="14">
        <f>'[1]Despesa - Access'!L7</f>
        <v>3233345.52</v>
      </c>
    </row>
    <row r="24" spans="1:3" x14ac:dyDescent="0.2">
      <c r="A24" s="2" t="s">
        <v>20</v>
      </c>
      <c r="B24" s="2" t="s">
        <v>29</v>
      </c>
      <c r="C24" s="14">
        <f>'[1]Despesa - Access'!L8</f>
        <v>519370.52</v>
      </c>
    </row>
    <row r="25" spans="1:3" x14ac:dyDescent="0.2">
      <c r="A25" s="2" t="s">
        <v>22</v>
      </c>
      <c r="B25" s="2" t="s">
        <v>30</v>
      </c>
      <c r="C25" s="14">
        <f>'[1]Despesa - Access'!L9</f>
        <v>1642504.67</v>
      </c>
    </row>
    <row r="26" spans="1:3" x14ac:dyDescent="0.2">
      <c r="A26" s="2" t="s">
        <v>31</v>
      </c>
      <c r="B26" s="2" t="s">
        <v>32</v>
      </c>
      <c r="C26" s="14">
        <f>'[1]Despesa - Access'!L10</f>
        <v>135169.26999999999</v>
      </c>
    </row>
    <row r="27" spans="1:3" x14ac:dyDescent="0.2">
      <c r="A27" s="2" t="s">
        <v>33</v>
      </c>
      <c r="B27" s="2" t="s">
        <v>34</v>
      </c>
      <c r="C27" s="14">
        <f>'[1]Despesa - Access'!L11</f>
        <v>32984.04</v>
      </c>
    </row>
    <row r="28" spans="1:3" x14ac:dyDescent="0.2">
      <c r="A28" s="2" t="s">
        <v>35</v>
      </c>
      <c r="B28" s="2" t="s">
        <v>36</v>
      </c>
      <c r="C28" s="14">
        <f>'[1]Despesa - Access'!L12</f>
        <v>597792.85</v>
      </c>
    </row>
    <row r="29" spans="1:3" x14ac:dyDescent="0.2">
      <c r="A29" s="2" t="s">
        <v>37</v>
      </c>
      <c r="B29" s="2" t="s">
        <v>38</v>
      </c>
      <c r="C29" s="14">
        <f>'[1]Despesa - Access'!L13</f>
        <v>1636701.92</v>
      </c>
    </row>
    <row r="30" spans="1:3" x14ac:dyDescent="0.2">
      <c r="A30" s="2" t="s">
        <v>39</v>
      </c>
      <c r="B30" s="2" t="s">
        <v>40</v>
      </c>
      <c r="C30" s="14">
        <f>'[1]Despesa - Access'!L14</f>
        <v>157964.67000000001</v>
      </c>
    </row>
    <row r="31" spans="1:3" x14ac:dyDescent="0.2">
      <c r="A31" s="2" t="s">
        <v>41</v>
      </c>
      <c r="B31" s="2" t="s">
        <v>42</v>
      </c>
      <c r="C31" s="14">
        <f>'[1]Despesa - Access'!L15</f>
        <v>417459.23</v>
      </c>
    </row>
    <row r="32" spans="1:3" x14ac:dyDescent="0.2">
      <c r="A32" s="2" t="s">
        <v>43</v>
      </c>
      <c r="B32" s="2" t="s">
        <v>44</v>
      </c>
      <c r="C32" s="14">
        <f>'[1]Despesa - Access'!L16</f>
        <v>125030.99</v>
      </c>
    </row>
    <row r="33" spans="1:3" x14ac:dyDescent="0.2">
      <c r="A33" s="2" t="s">
        <v>45</v>
      </c>
      <c r="B33" s="2" t="s">
        <v>46</v>
      </c>
      <c r="C33" s="14">
        <f>'[1]Despesa - Access'!L17</f>
        <v>208476.03</v>
      </c>
    </row>
    <row r="34" spans="1:3" ht="63.75" x14ac:dyDescent="0.2">
      <c r="A34" s="12" t="s">
        <v>47</v>
      </c>
      <c r="B34" s="15" t="s">
        <v>48</v>
      </c>
      <c r="C34" s="14">
        <f>'[1]Despesa - Access'!L18</f>
        <v>440513.94</v>
      </c>
    </row>
    <row r="35" spans="1:3" x14ac:dyDescent="0.2">
      <c r="A35" s="2" t="s">
        <v>49</v>
      </c>
      <c r="B35" s="2" t="s">
        <v>50</v>
      </c>
      <c r="C35" s="14">
        <f>'[1]Despesa - Access'!L19</f>
        <v>1647389.81</v>
      </c>
    </row>
    <row r="36" spans="1:3" x14ac:dyDescent="0.2">
      <c r="A36" s="2" t="s">
        <v>51</v>
      </c>
      <c r="B36" s="2" t="s">
        <v>52</v>
      </c>
      <c r="C36" s="14">
        <f>'[1]Despesa - Access'!L20</f>
        <v>2834117.97</v>
      </c>
    </row>
    <row r="37" spans="1:3" x14ac:dyDescent="0.2">
      <c r="A37" s="2" t="s">
        <v>53</v>
      </c>
      <c r="B37" s="2" t="s">
        <v>54</v>
      </c>
      <c r="C37" s="14">
        <f>'[1]Despesa - Access'!L21</f>
        <v>16013.39</v>
      </c>
    </row>
    <row r="38" spans="1:3" ht="25.5" x14ac:dyDescent="0.2">
      <c r="A38" s="12" t="s">
        <v>55</v>
      </c>
      <c r="B38" s="16" t="s">
        <v>56</v>
      </c>
      <c r="C38" s="14">
        <f>'[1]Despesa - Access'!L22</f>
        <v>2991286.24</v>
      </c>
    </row>
    <row r="39" spans="1:3" x14ac:dyDescent="0.2">
      <c r="A39" s="2" t="s">
        <v>57</v>
      </c>
      <c r="B39" s="2" t="s">
        <v>58</v>
      </c>
      <c r="C39" s="14">
        <f>'[1]Despesa - Access'!L23</f>
        <v>88224.56</v>
      </c>
    </row>
    <row r="40" spans="1:3" x14ac:dyDescent="0.2">
      <c r="A40" s="2" t="s">
        <v>59</v>
      </c>
      <c r="B40" s="2" t="s">
        <v>60</v>
      </c>
      <c r="C40" s="14">
        <f>'[1]Despesa - Access'!L24</f>
        <v>43642.8</v>
      </c>
    </row>
    <row r="41" spans="1:3" x14ac:dyDescent="0.2">
      <c r="A41" s="2" t="s">
        <v>61</v>
      </c>
      <c r="B41" s="2" t="s">
        <v>62</v>
      </c>
      <c r="C41" s="14">
        <f>'[1]Despesa - Access'!L25</f>
        <v>0</v>
      </c>
    </row>
    <row r="42" spans="1:3" x14ac:dyDescent="0.2">
      <c r="A42" s="2" t="s">
        <v>63</v>
      </c>
      <c r="B42" s="2" t="s">
        <v>64</v>
      </c>
      <c r="C42" s="14">
        <f>'[1]Despesa - Access'!L26</f>
        <v>7088</v>
      </c>
    </row>
    <row r="43" spans="1:3" x14ac:dyDescent="0.2">
      <c r="A43" s="2" t="s">
        <v>65</v>
      </c>
      <c r="B43" s="2" t="s">
        <v>66</v>
      </c>
      <c r="C43" s="14">
        <f>'[1]Despesa - Access'!L27</f>
        <v>9258.57</v>
      </c>
    </row>
    <row r="44" spans="1:3" x14ac:dyDescent="0.2">
      <c r="A44" s="2" t="s">
        <v>67</v>
      </c>
      <c r="B44" s="2" t="s">
        <v>68</v>
      </c>
      <c r="C44" s="14">
        <f>'[1]Despesa - Access'!L28</f>
        <v>6681.36</v>
      </c>
    </row>
    <row r="45" spans="1:3" x14ac:dyDescent="0.2">
      <c r="A45" s="2" t="s">
        <v>69</v>
      </c>
      <c r="B45" s="2" t="s">
        <v>70</v>
      </c>
      <c r="C45" s="14">
        <f>'[1]Despesa - Access'!L29</f>
        <v>125061.9</v>
      </c>
    </row>
    <row r="46" spans="1:3" x14ac:dyDescent="0.2">
      <c r="A46" s="2" t="s">
        <v>71</v>
      </c>
      <c r="B46" s="2" t="s">
        <v>72</v>
      </c>
      <c r="C46" s="14">
        <f>'[1]Despesa - Access'!L30</f>
        <v>0</v>
      </c>
    </row>
    <row r="47" spans="1:3" x14ac:dyDescent="0.2">
      <c r="A47" s="2" t="s">
        <v>73</v>
      </c>
      <c r="B47" s="2" t="s">
        <v>74</v>
      </c>
      <c r="C47" s="14">
        <f>'[1]Despesa - Access'!L31</f>
        <v>4559533.9800000004</v>
      </c>
    </row>
    <row r="48" spans="1:3" x14ac:dyDescent="0.2">
      <c r="A48" s="13" t="s">
        <v>24</v>
      </c>
      <c r="B48" s="13"/>
      <c r="C48" s="11">
        <f>SUM(C22:C47)</f>
        <v>21592001.93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4">
        <f>'[1]Despesa - Access'!L32</f>
        <v>0</v>
      </c>
    </row>
    <row r="54" spans="1:3" x14ac:dyDescent="0.2">
      <c r="A54" s="2" t="s">
        <v>18</v>
      </c>
      <c r="B54" s="2" t="s">
        <v>77</v>
      </c>
      <c r="C54" s="14">
        <f>'[1]Despesa - Access'!L33</f>
        <v>0</v>
      </c>
    </row>
    <row r="55" spans="1:3" x14ac:dyDescent="0.2">
      <c r="A55" s="2" t="s">
        <v>20</v>
      </c>
      <c r="B55" s="2" t="s">
        <v>78</v>
      </c>
      <c r="C55" s="14">
        <f>'[1]Despesa - Access'!L34</f>
        <v>0</v>
      </c>
    </row>
    <row r="56" spans="1:3" x14ac:dyDescent="0.2">
      <c r="A56" s="2" t="s">
        <v>22</v>
      </c>
      <c r="B56" s="2" t="s">
        <v>79</v>
      </c>
      <c r="C56" s="14">
        <f>'[1]Despesa - Access'!L35</f>
        <v>0</v>
      </c>
    </row>
    <row r="57" spans="1:3" x14ac:dyDescent="0.2">
      <c r="A57" s="2" t="s">
        <v>31</v>
      </c>
      <c r="B57" s="2" t="s">
        <v>80</v>
      </c>
      <c r="C57" s="14">
        <f>'[1]Despesa - Access'!L36</f>
        <v>690902.1</v>
      </c>
    </row>
    <row r="58" spans="1:3" x14ac:dyDescent="0.2">
      <c r="A58" s="13" t="s">
        <v>24</v>
      </c>
      <c r="B58" s="13"/>
      <c r="C58" s="11">
        <f>SUM(C53:C57)</f>
        <v>690902.1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15</v>
      </c>
    </row>
    <row r="63" spans="1:3" x14ac:dyDescent="0.2">
      <c r="A63" s="2" t="s">
        <v>16</v>
      </c>
      <c r="B63" s="2" t="s">
        <v>82</v>
      </c>
      <c r="C63" s="14">
        <f>'[1]Despesa - Access'!L37</f>
        <v>0</v>
      </c>
    </row>
    <row r="64" spans="1:3" x14ac:dyDescent="0.2">
      <c r="A64" s="2" t="s">
        <v>18</v>
      </c>
      <c r="B64" s="2" t="s">
        <v>83</v>
      </c>
      <c r="C64" s="14">
        <f>'[1]Despesa - Access'!L38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Access'!L2</f>
        <v>49893847.420000002</v>
      </c>
    </row>
    <row r="71" spans="1:3" x14ac:dyDescent="0.2">
      <c r="A71" s="2" t="s">
        <v>18</v>
      </c>
      <c r="B71" s="2" t="s">
        <v>86</v>
      </c>
      <c r="C71" s="14">
        <f>'[1]Financeiro - Access'!L3</f>
        <v>24840683.170000002</v>
      </c>
    </row>
    <row r="72" spans="1:3" x14ac:dyDescent="0.2">
      <c r="A72" s="2" t="s">
        <v>20</v>
      </c>
      <c r="B72" s="2" t="s">
        <v>87</v>
      </c>
      <c r="C72" s="14">
        <f>'[1]Financeiro - Access'!L4</f>
        <v>574759.68999999994</v>
      </c>
    </row>
    <row r="73" spans="1:3" x14ac:dyDescent="0.2">
      <c r="A73" s="2" t="s">
        <v>22</v>
      </c>
      <c r="B73" s="2" t="s">
        <v>88</v>
      </c>
      <c r="C73" s="14">
        <f>'[1]Financeiro - Access'!L5</f>
        <v>0</v>
      </c>
    </row>
    <row r="74" spans="1:3" x14ac:dyDescent="0.2">
      <c r="A74" s="13" t="s">
        <v>24</v>
      </c>
      <c r="B74" s="13"/>
      <c r="C74" s="11">
        <f>SUM(C70:C73)</f>
        <v>75309290.280000001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26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5" x14ac:dyDescent="0.2">
      <c r="A81" s="2" t="s">
        <v>20</v>
      </c>
      <c r="B81" s="2" t="s">
        <v>92</v>
      </c>
      <c r="C81" s="14"/>
    </row>
    <row r="82" spans="1:5" x14ac:dyDescent="0.2">
      <c r="A82" s="2" t="s">
        <v>22</v>
      </c>
      <c r="B82" s="2" t="s">
        <v>93</v>
      </c>
      <c r="C82" s="14"/>
    </row>
    <row r="83" spans="1:5" x14ac:dyDescent="0.2">
      <c r="A83" s="13" t="s">
        <v>24</v>
      </c>
      <c r="B83" s="13"/>
      <c r="C83" s="11">
        <f>SUM(C79:C82)</f>
        <v>0</v>
      </c>
    </row>
    <row r="84" spans="1:5" x14ac:dyDescent="0.2">
      <c r="A84" s="18" t="s">
        <v>94</v>
      </c>
      <c r="B84" s="18"/>
      <c r="C84" s="18"/>
    </row>
    <row r="85" spans="1:5" x14ac:dyDescent="0.2">
      <c r="A85" s="19"/>
      <c r="B85" s="19"/>
      <c r="C85" s="19"/>
    </row>
    <row r="87" spans="1:5" x14ac:dyDescent="0.2">
      <c r="A87" s="20" t="s">
        <v>95</v>
      </c>
      <c r="B87" s="20"/>
      <c r="C87" s="20"/>
      <c r="D87" s="20"/>
      <c r="E87" s="20"/>
    </row>
    <row r="88" spans="1:5" x14ac:dyDescent="0.2">
      <c r="A88" s="21"/>
      <c r="B88" s="21"/>
      <c r="C88" s="21"/>
    </row>
    <row r="89" spans="1:5" x14ac:dyDescent="0.2">
      <c r="C89" s="9" t="s">
        <v>96</v>
      </c>
      <c r="D89" s="8" t="s">
        <v>97</v>
      </c>
      <c r="E89" s="8" t="s">
        <v>24</v>
      </c>
    </row>
    <row r="90" spans="1:5" x14ac:dyDescent="0.2">
      <c r="A90" s="22" t="s">
        <v>98</v>
      </c>
      <c r="B90" s="23"/>
      <c r="C90" s="24"/>
      <c r="D90" s="14">
        <f>'[1]Anexo I - Jul'!C90</f>
        <v>0</v>
      </c>
      <c r="E90" s="14">
        <f>C90-D90</f>
        <v>0</v>
      </c>
    </row>
    <row r="91" spans="1:5" x14ac:dyDescent="0.2">
      <c r="A91" s="25" t="s">
        <v>99</v>
      </c>
      <c r="B91" s="23"/>
      <c r="C91" s="14">
        <v>814515656.41999996</v>
      </c>
      <c r="D91" s="14">
        <f>'[1]Anexo I - Jul'!C91</f>
        <v>713939569.96000004</v>
      </c>
      <c r="E91" s="14">
        <f>C91-D91</f>
        <v>100576086.45999992</v>
      </c>
    </row>
    <row r="92" spans="1:5" x14ac:dyDescent="0.2">
      <c r="A92" s="22" t="s">
        <v>100</v>
      </c>
      <c r="B92" s="23"/>
      <c r="C92" s="14"/>
      <c r="D92" s="14">
        <f>'[1]Anexo I - Jul'!C92</f>
        <v>0</v>
      </c>
      <c r="E92" s="14">
        <f>C92-D92</f>
        <v>0</v>
      </c>
    </row>
    <row r="93" spans="1:5" x14ac:dyDescent="0.2">
      <c r="A93" s="3" t="s">
        <v>101</v>
      </c>
      <c r="B93" s="3"/>
      <c r="C93" s="3"/>
      <c r="D93" s="3"/>
      <c r="E93" s="26">
        <f>SUM(E90:E92)</f>
        <v>100576086.45999992</v>
      </c>
    </row>
    <row r="94" spans="1:5" x14ac:dyDescent="0.2">
      <c r="A94" s="3" t="s">
        <v>102</v>
      </c>
      <c r="B94" s="3"/>
      <c r="C94" s="3"/>
      <c r="D94" s="3"/>
      <c r="E94" s="26">
        <f>$C$17+$C$48+$C$58+$C$65</f>
        <v>100576086.46000001</v>
      </c>
    </row>
    <row r="96" spans="1:5" x14ac:dyDescent="0.2">
      <c r="D96" s="27" t="s">
        <v>103</v>
      </c>
      <c r="E96" s="28">
        <v>100576086.45999999</v>
      </c>
    </row>
    <row r="97" spans="4:6" x14ac:dyDescent="0.2">
      <c r="E97" s="29" t="str">
        <f>IF(E94=E96,"despesa OK","DIFERENÇA")</f>
        <v>despesa OK</v>
      </c>
      <c r="F97" s="30">
        <f>IF(E97="DIFERENÇA",E94-E93,0)</f>
        <v>0</v>
      </c>
    </row>
    <row r="100" spans="4:6" x14ac:dyDescent="0.2">
      <c r="E100" t="s">
        <v>104</v>
      </c>
    </row>
    <row r="101" spans="4:6" x14ac:dyDescent="0.2">
      <c r="D101" s="31"/>
      <c r="E101" s="31"/>
    </row>
  </sheetData>
  <mergeCells count="22">
    <mergeCell ref="A91:B91"/>
    <mergeCell ref="A92:B92"/>
    <mergeCell ref="A93:D93"/>
    <mergeCell ref="A94:D94"/>
    <mergeCell ref="A74:B74"/>
    <mergeCell ref="A83:B83"/>
    <mergeCell ref="A84:C84"/>
    <mergeCell ref="A85:C85"/>
    <mergeCell ref="A87:E87"/>
    <mergeCell ref="A90:B90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2017-10-16T17:16:19Z</dcterms:created>
  <dcterms:modified xsi:type="dcterms:W3CDTF">2017-10-16T17:17:07Z</dcterms:modified>
</cp:coreProperties>
</file>