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Dez'!$A$1:$C$85</definedName>
  </definedNames>
  <calcPr calcId="145621" calcMode="manual"/>
</workbook>
</file>

<file path=xl/calcChain.xml><?xml version="1.0" encoding="utf-8"?>
<calcChain xmlns="http://schemas.openxmlformats.org/spreadsheetml/2006/main">
  <c r="E91" i="1" l="1"/>
  <c r="D91" i="1"/>
  <c r="D90" i="1"/>
  <c r="E90" i="1" s="1"/>
  <c r="E89" i="1"/>
  <c r="D89" i="1"/>
  <c r="C83" i="1"/>
  <c r="C73" i="1"/>
  <c r="C72" i="1"/>
  <c r="C71" i="1"/>
  <c r="C70" i="1"/>
  <c r="C74" i="1" s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7" i="1"/>
  <c r="C16" i="1"/>
  <c r="C15" i="1"/>
  <c r="C14" i="1"/>
  <c r="C13" i="1"/>
  <c r="E94" i="1" l="1"/>
  <c r="E97" i="1" s="1"/>
  <c r="F97" i="1" s="1"/>
  <c r="E93" i="1"/>
</calcChain>
</file>

<file path=xl/sharedStrings.xml><?xml version="1.0" encoding="utf-8"?>
<sst xmlns="http://schemas.openxmlformats.org/spreadsheetml/2006/main" count="145" uniqueCount="106">
  <si>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</si>
  <si>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</si>
  <si>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</si>
  <si>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</si>
  <si>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</si>
  <si>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</si>
  <si>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</si>
  <si>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</si>
  <si>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</si>
  <si>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</si>
  <si>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12/2014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</si>
  <si>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</si>
  <si>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</si>
  <si>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</si>
  <si>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</si>
  <si>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</si>
  <si>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</si>
  <si>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</si>
  <si>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</si>
  <si>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</si>
  <si>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</si>
  <si>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</si>
  <si>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</si>
  <si>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</si>
  <si>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</si>
  <si>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</si>
  <si>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</si>
  <si>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</si>
  <si>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</si>
  <si>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</si>
  <si>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</si>
  <si>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</si>
  <si>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</si>
  <si>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</si>
  <si>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</si>
  <si>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</si>
  <si>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</si>
  <si>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</si>
  <si>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</si>
  <si>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</si>
  <si>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</si>
  <si>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</si>
  <si>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</si>
  <si>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</si>
  <si>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</si>
  <si>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</si>
  <si>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</si>
  <si>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</si>
  <si>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</si>
  <si>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</si>
  <si>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</si>
  <si>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</si>
  <si>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</si>
  <si>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</si>
  <si>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</si>
  <si>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</si>
  <si>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</si>
  <si>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</si>
  <si>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</si>
  <si>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</si>
  <si>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</si>
  <si>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</si>
  <si>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</si>
  <si>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</si>
  <si>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</si>
  <si>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</si>
  <si>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</si>
  <si>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</si>
  <si>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</si>
  <si>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</si>
  <si>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</si>
  <si>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</si>
  <si>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</si>
  <si>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</si>
  <si>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</si>
  <si>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</si>
  <si>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</si>
  <si>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</si>
  <si>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</si>
  <si>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</si>
  <si>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</si>
  <si>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</si>
  <si>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</si>
  <si>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</si>
  <si>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</si>
  <si>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</si>
  <si>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</si>
  <si>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</si>
  <si>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</si>
  <si>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</si>
  <si>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</si>
  <si>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</si>
  <si>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</si>
  <si>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</si>
  <si>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</si>
  <si>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VERIFICAÇÃO DESPESA</t>
  </si>
  <si>
    <t>DEZ</t>
  </si>
  <si>
    <t>NOV</t>
  </si>
  <si>
    <t>292130301 - CREDITO PAGO</t>
  </si>
  <si>
    <t>292410102 - EMPENHOS LIQUIDADOS</t>
  </si>
  <si>
    <t>292130202 - CREDITO EMPENHADO LIQUIDADO - DOCUMENTO FOLHA</t>
  </si>
  <si>
    <t>292130203 - CRED. EMPENHADO-EXECUTADO POR INSCRICAO DE RP</t>
  </si>
  <si>
    <t>TOTAL SIAFI</t>
  </si>
  <si>
    <t>TOTAL SISTEMA</t>
  </si>
  <si>
    <t>CÉLULAS ==&gt;</t>
  </si>
  <si>
    <t>É sentença judicial, "C16" ? Então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</si>
</sst>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3" fontId="0" fillId="0" borderId="1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" fontId="1" fillId="0" borderId="1" xfId="0" applyNumberFormat="1" applyFont="1" applyBorder="1"/>
    <xf numFmtId="43" fontId="0" fillId="0" borderId="1" xfId="1" applyFont="1" applyBorder="1"/>
    <xf numFmtId="4" fontId="0" fillId="0" borderId="3" xfId="0" applyNumberFormat="1" applyBorder="1" applyAlignment="1">
      <alignment horizontal="left"/>
    </xf>
    <xf numFmtId="43" fontId="0" fillId="0" borderId="0" xfId="0" applyNumberFormat="1"/>
    <xf numFmtId="0" fontId="0" fillId="0" borderId="5" xfId="0" applyBorder="1" applyAlignment="1">
      <alignment horizontal="left"/>
    </xf>
    <xf numFmtId="43" fontId="0" fillId="2" borderId="1" xfId="1" applyFont="1" applyFill="1" applyBorder="1"/>
    <xf numFmtId="0" fontId="0" fillId="0" borderId="2" xfId="0" applyBorder="1" applyAlignment="1">
      <alignment horizontal="center"/>
    </xf>
    <xf numFmtId="0" fontId="0" fillId="3" borderId="1" xfId="0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40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96</xdr:row>
      <xdr:rowOff>142875</xdr:rowOff>
    </xdr:from>
    <xdr:to>
      <xdr:col>5</xdr:col>
      <xdr:colOff>161925</xdr:colOff>
      <xdr:row>98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01441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0">
          <cell r="C90">
            <v>1163993883.4200001</v>
          </cell>
        </row>
      </sheetData>
      <sheetData sheetId="11"/>
      <sheetData sheetId="12"/>
      <sheetData sheetId="13"/>
      <sheetData sheetId="14">
        <row r="2">
          <cell r="P2">
            <v>60535365.270000003</v>
          </cell>
        </row>
        <row r="3">
          <cell r="P3">
            <v>10671715.67</v>
          </cell>
        </row>
        <row r="4">
          <cell r="P4">
            <v>11442008.18</v>
          </cell>
        </row>
        <row r="5">
          <cell r="P5">
            <v>0</v>
          </cell>
        </row>
        <row r="6">
          <cell r="P6">
            <v>131304.81</v>
          </cell>
        </row>
        <row r="7">
          <cell r="P7">
            <v>3390646.55</v>
          </cell>
        </row>
        <row r="8">
          <cell r="P8">
            <v>513107.6</v>
          </cell>
        </row>
        <row r="9">
          <cell r="P9">
            <v>3893022.92</v>
          </cell>
        </row>
        <row r="10">
          <cell r="P10">
            <v>37678.019999999997</v>
          </cell>
        </row>
        <row r="11">
          <cell r="P11">
            <v>20648.87</v>
          </cell>
        </row>
        <row r="12">
          <cell r="P12">
            <v>2461742.4900000002</v>
          </cell>
        </row>
        <row r="13">
          <cell r="P13">
            <v>1780351.1</v>
          </cell>
        </row>
        <row r="14">
          <cell r="P14">
            <v>189567.92</v>
          </cell>
        </row>
        <row r="15">
          <cell r="P15">
            <v>707414.87</v>
          </cell>
        </row>
        <row r="16">
          <cell r="P16">
            <v>233499.44</v>
          </cell>
        </row>
        <row r="17">
          <cell r="P17">
            <v>294762.21999999997</v>
          </cell>
        </row>
        <row r="18">
          <cell r="P18">
            <v>111891.83</v>
          </cell>
        </row>
        <row r="19">
          <cell r="P19">
            <v>2089151.79</v>
          </cell>
        </row>
        <row r="20">
          <cell r="P20">
            <v>2794363.21</v>
          </cell>
        </row>
        <row r="21">
          <cell r="P21">
            <v>9884.5400000000009</v>
          </cell>
        </row>
        <row r="22">
          <cell r="P22">
            <v>3543203.79</v>
          </cell>
        </row>
        <row r="23">
          <cell r="P23">
            <v>177172.32</v>
          </cell>
        </row>
        <row r="24">
          <cell r="P24">
            <v>127420.5</v>
          </cell>
        </row>
        <row r="25">
          <cell r="P25">
            <v>18926.599999999999</v>
          </cell>
        </row>
        <row r="26">
          <cell r="P26">
            <v>22731.03</v>
          </cell>
        </row>
        <row r="27">
          <cell r="P27">
            <v>16094.37</v>
          </cell>
        </row>
        <row r="28">
          <cell r="P28">
            <v>102000</v>
          </cell>
        </row>
        <row r="29">
          <cell r="P29">
            <v>197357.47</v>
          </cell>
        </row>
        <row r="30">
          <cell r="P30">
            <v>0</v>
          </cell>
        </row>
        <row r="31">
          <cell r="P31">
            <v>5589530.1299999999</v>
          </cell>
        </row>
        <row r="32">
          <cell r="P32">
            <v>32161.86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905787.83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5">
        <row r="2">
          <cell r="P2">
            <v>53282036.939999998</v>
          </cell>
        </row>
        <row r="3">
          <cell r="P3">
            <v>29728939.289999999</v>
          </cell>
        </row>
        <row r="4">
          <cell r="P4">
            <v>1236450.25</v>
          </cell>
        </row>
        <row r="5">
          <cell r="P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6.5703125" style="2" bestFit="1" customWidth="1"/>
    <col min="5" max="5" width="23.42578125" style="2" customWidth="1"/>
    <col min="6" max="6" width="15" bestFit="1" customWidth="1"/>
    <col min="7" max="7" width="10.285156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42024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Access'!P2</f>
        <v>60535365.270000003</v>
      </c>
    </row>
    <row r="14" spans="1:3" x14ac:dyDescent="0.2">
      <c r="A14" s="3" t="s">
        <v>18</v>
      </c>
      <c r="B14" s="11" t="s">
        <v>19</v>
      </c>
      <c r="C14" s="12">
        <f>'[1]Despesa - Access'!P3</f>
        <v>10671715.67</v>
      </c>
    </row>
    <row r="15" spans="1:3" x14ac:dyDescent="0.2">
      <c r="A15" s="3" t="s">
        <v>20</v>
      </c>
      <c r="B15" s="11" t="s">
        <v>21</v>
      </c>
      <c r="C15" s="12">
        <f>'[1]Despesa - Access'!P4</f>
        <v>11442008.18</v>
      </c>
    </row>
    <row r="16" spans="1:3" ht="51" x14ac:dyDescent="0.2">
      <c r="A16" s="13" t="s">
        <v>22</v>
      </c>
      <c r="B16" s="11" t="s">
        <v>23</v>
      </c>
      <c r="C16" s="12">
        <f>'[1]Despesa - Access'!P5</f>
        <v>0</v>
      </c>
    </row>
    <row r="17" spans="1:3" x14ac:dyDescent="0.2">
      <c r="A17" s="14" t="s">
        <v>24</v>
      </c>
      <c r="B17" s="14"/>
      <c r="C17" s="12">
        <f>SUM(C13:C16)</f>
        <v>82649089.120000005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5">
        <f>'[1]Despesa - Access'!P6</f>
        <v>131304.81</v>
      </c>
    </row>
    <row r="23" spans="1:3" x14ac:dyDescent="0.2">
      <c r="A23" s="3" t="s">
        <v>18</v>
      </c>
      <c r="B23" s="3" t="s">
        <v>28</v>
      </c>
      <c r="C23" s="15">
        <f>'[1]Despesa - Access'!P7</f>
        <v>3390646.55</v>
      </c>
    </row>
    <row r="24" spans="1:3" x14ac:dyDescent="0.2">
      <c r="A24" s="3" t="s">
        <v>20</v>
      </c>
      <c r="B24" s="3" t="s">
        <v>29</v>
      </c>
      <c r="C24" s="15">
        <f>'[1]Despesa - Access'!P8</f>
        <v>513107.6</v>
      </c>
    </row>
    <row r="25" spans="1:3" x14ac:dyDescent="0.2">
      <c r="A25" s="3" t="s">
        <v>22</v>
      </c>
      <c r="B25" s="3" t="s">
        <v>30</v>
      </c>
      <c r="C25" s="15">
        <f>'[1]Despesa - Access'!P9</f>
        <v>3893022.92</v>
      </c>
    </row>
    <row r="26" spans="1:3" x14ac:dyDescent="0.2">
      <c r="A26" s="3" t="s">
        <v>31</v>
      </c>
      <c r="B26" s="3" t="s">
        <v>32</v>
      </c>
      <c r="C26" s="15">
        <f>'[1]Despesa - Access'!P10</f>
        <v>37678.019999999997</v>
      </c>
    </row>
    <row r="27" spans="1:3" x14ac:dyDescent="0.2">
      <c r="A27" s="3" t="s">
        <v>33</v>
      </c>
      <c r="B27" s="3" t="s">
        <v>34</v>
      </c>
      <c r="C27" s="15">
        <f>'[1]Despesa - Access'!P11</f>
        <v>20648.87</v>
      </c>
    </row>
    <row r="28" spans="1:3" x14ac:dyDescent="0.2">
      <c r="A28" s="3" t="s">
        <v>35</v>
      </c>
      <c r="B28" s="3" t="s">
        <v>36</v>
      </c>
      <c r="C28" s="15">
        <f>'[1]Despesa - Access'!P12</f>
        <v>2461742.4900000002</v>
      </c>
    </row>
    <row r="29" spans="1:3" x14ac:dyDescent="0.2">
      <c r="A29" s="3" t="s">
        <v>37</v>
      </c>
      <c r="B29" s="3" t="s">
        <v>38</v>
      </c>
      <c r="C29" s="15">
        <f>'[1]Despesa - Access'!P13</f>
        <v>1780351.1</v>
      </c>
    </row>
    <row r="30" spans="1:3" x14ac:dyDescent="0.2">
      <c r="A30" s="3" t="s">
        <v>39</v>
      </c>
      <c r="B30" s="3" t="s">
        <v>40</v>
      </c>
      <c r="C30" s="15">
        <f>'[1]Despesa - Access'!P14</f>
        <v>189567.92</v>
      </c>
    </row>
    <row r="31" spans="1:3" x14ac:dyDescent="0.2">
      <c r="A31" s="3" t="s">
        <v>41</v>
      </c>
      <c r="B31" s="3" t="s">
        <v>42</v>
      </c>
      <c r="C31" s="15">
        <f>'[1]Despesa - Access'!P15</f>
        <v>707414.87</v>
      </c>
    </row>
    <row r="32" spans="1:3" x14ac:dyDescent="0.2">
      <c r="A32" s="3" t="s">
        <v>43</v>
      </c>
      <c r="B32" s="3" t="s">
        <v>44</v>
      </c>
      <c r="C32" s="15">
        <f>'[1]Despesa - Access'!P16</f>
        <v>233499.44</v>
      </c>
    </row>
    <row r="33" spans="1:3" x14ac:dyDescent="0.2">
      <c r="A33" s="3" t="s">
        <v>45</v>
      </c>
      <c r="B33" s="3" t="s">
        <v>46</v>
      </c>
      <c r="C33" s="15">
        <f>'[1]Despesa - Access'!P17</f>
        <v>294762.21999999997</v>
      </c>
    </row>
    <row r="34" spans="1:3" ht="63.75" x14ac:dyDescent="0.2">
      <c r="A34" s="13" t="s">
        <v>47</v>
      </c>
      <c r="B34" s="16" t="s">
        <v>48</v>
      </c>
      <c r="C34" s="15">
        <f>'[1]Despesa - Access'!P18</f>
        <v>111891.83</v>
      </c>
    </row>
    <row r="35" spans="1:3" x14ac:dyDescent="0.2">
      <c r="A35" s="3" t="s">
        <v>49</v>
      </c>
      <c r="B35" s="3" t="s">
        <v>50</v>
      </c>
      <c r="C35" s="15">
        <f>'[1]Despesa - Access'!P19</f>
        <v>2089151.79</v>
      </c>
    </row>
    <row r="36" spans="1:3" x14ac:dyDescent="0.2">
      <c r="A36" s="3" t="s">
        <v>51</v>
      </c>
      <c r="B36" s="3" t="s">
        <v>52</v>
      </c>
      <c r="C36" s="15">
        <f>'[1]Despesa - Access'!P20</f>
        <v>2794363.21</v>
      </c>
    </row>
    <row r="37" spans="1:3" x14ac:dyDescent="0.2">
      <c r="A37" s="3" t="s">
        <v>53</v>
      </c>
      <c r="B37" s="3" t="s">
        <v>54</v>
      </c>
      <c r="C37" s="15">
        <f>'[1]Despesa - Access'!P21</f>
        <v>9884.5400000000009</v>
      </c>
    </row>
    <row r="38" spans="1:3" ht="25.5" x14ac:dyDescent="0.2">
      <c r="A38" s="13" t="s">
        <v>55</v>
      </c>
      <c r="B38" s="17" t="s">
        <v>56</v>
      </c>
      <c r="C38" s="15">
        <f>'[1]Despesa - Access'!P22</f>
        <v>3543203.79</v>
      </c>
    </row>
    <row r="39" spans="1:3" x14ac:dyDescent="0.2">
      <c r="A39" s="3" t="s">
        <v>57</v>
      </c>
      <c r="B39" s="3" t="s">
        <v>58</v>
      </c>
      <c r="C39" s="15">
        <f>'[1]Despesa - Access'!P23</f>
        <v>177172.32</v>
      </c>
    </row>
    <row r="40" spans="1:3" x14ac:dyDescent="0.2">
      <c r="A40" s="3" t="s">
        <v>59</v>
      </c>
      <c r="B40" s="3" t="s">
        <v>60</v>
      </c>
      <c r="C40" s="15">
        <f>'[1]Despesa - Access'!P24</f>
        <v>127420.5</v>
      </c>
    </row>
    <row r="41" spans="1:3" x14ac:dyDescent="0.2">
      <c r="A41" s="3" t="s">
        <v>61</v>
      </c>
      <c r="B41" s="3" t="s">
        <v>62</v>
      </c>
      <c r="C41" s="15">
        <f>'[1]Despesa - Access'!P25</f>
        <v>18926.599999999999</v>
      </c>
    </row>
    <row r="42" spans="1:3" x14ac:dyDescent="0.2">
      <c r="A42" s="3" t="s">
        <v>63</v>
      </c>
      <c r="B42" s="3" t="s">
        <v>64</v>
      </c>
      <c r="C42" s="15">
        <f>'[1]Despesa - Access'!P26</f>
        <v>22731.03</v>
      </c>
    </row>
    <row r="43" spans="1:3" x14ac:dyDescent="0.2">
      <c r="A43" s="3" t="s">
        <v>65</v>
      </c>
      <c r="B43" s="3" t="s">
        <v>66</v>
      </c>
      <c r="C43" s="15">
        <f>'[1]Despesa - Access'!P27</f>
        <v>16094.37</v>
      </c>
    </row>
    <row r="44" spans="1:3" x14ac:dyDescent="0.2">
      <c r="A44" s="3" t="s">
        <v>67</v>
      </c>
      <c r="B44" s="3" t="s">
        <v>68</v>
      </c>
      <c r="C44" s="15">
        <f>'[1]Despesa - Access'!P28</f>
        <v>102000</v>
      </c>
    </row>
    <row r="45" spans="1:3" x14ac:dyDescent="0.2">
      <c r="A45" s="3" t="s">
        <v>69</v>
      </c>
      <c r="B45" s="3" t="s">
        <v>70</v>
      </c>
      <c r="C45" s="15">
        <f>'[1]Despesa - Access'!P29</f>
        <v>197357.47</v>
      </c>
    </row>
    <row r="46" spans="1:3" x14ac:dyDescent="0.2">
      <c r="A46" s="3" t="s">
        <v>71</v>
      </c>
      <c r="B46" s="3" t="s">
        <v>72</v>
      </c>
      <c r="C46" s="15">
        <f>'[1]Despesa - Access'!P30</f>
        <v>0</v>
      </c>
    </row>
    <row r="47" spans="1:3" x14ac:dyDescent="0.2">
      <c r="A47" s="3" t="s">
        <v>73</v>
      </c>
      <c r="B47" s="3" t="s">
        <v>74</v>
      </c>
      <c r="C47" s="15">
        <f>'[1]Despesa - Access'!P31</f>
        <v>5589530.1299999999</v>
      </c>
    </row>
    <row r="48" spans="1:3" x14ac:dyDescent="0.2">
      <c r="A48" s="14" t="s">
        <v>24</v>
      </c>
      <c r="B48" s="14"/>
      <c r="C48" s="12">
        <f>SUM(C22:C47)</f>
        <v>28453474.390000001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5">
        <f>'[1]Despesa - Access'!P32</f>
        <v>32161.86</v>
      </c>
    </row>
    <row r="54" spans="1:3" x14ac:dyDescent="0.2">
      <c r="A54" s="3" t="s">
        <v>18</v>
      </c>
      <c r="B54" s="3" t="s">
        <v>77</v>
      </c>
      <c r="C54" s="15">
        <f>'[1]Despesa - Access'!P33</f>
        <v>0</v>
      </c>
    </row>
    <row r="55" spans="1:3" x14ac:dyDescent="0.2">
      <c r="A55" s="3" t="s">
        <v>20</v>
      </c>
      <c r="B55" s="3" t="s">
        <v>78</v>
      </c>
      <c r="C55" s="15">
        <f>'[1]Despesa - Access'!P34</f>
        <v>0</v>
      </c>
    </row>
    <row r="56" spans="1:3" x14ac:dyDescent="0.2">
      <c r="A56" s="3" t="s">
        <v>22</v>
      </c>
      <c r="B56" s="3" t="s">
        <v>79</v>
      </c>
      <c r="C56" s="15">
        <f>'[1]Despesa - Access'!P35</f>
        <v>0</v>
      </c>
    </row>
    <row r="57" spans="1:3" x14ac:dyDescent="0.2">
      <c r="A57" s="3" t="s">
        <v>31</v>
      </c>
      <c r="B57" s="3" t="s">
        <v>80</v>
      </c>
      <c r="C57" s="15">
        <f>'[1]Despesa - Access'!P36</f>
        <v>905787.83</v>
      </c>
    </row>
    <row r="58" spans="1:3" x14ac:dyDescent="0.2">
      <c r="A58" s="14" t="s">
        <v>24</v>
      </c>
      <c r="B58" s="14"/>
      <c r="C58" s="12">
        <f>SUM(C53:C57)</f>
        <v>937949.69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26</v>
      </c>
    </row>
    <row r="63" spans="1:3" x14ac:dyDescent="0.2">
      <c r="A63" s="3" t="s">
        <v>16</v>
      </c>
      <c r="B63" s="3" t="s">
        <v>82</v>
      </c>
      <c r="C63" s="15">
        <f>'[1]Despesa - Access'!P37</f>
        <v>0</v>
      </c>
    </row>
    <row r="64" spans="1:3" x14ac:dyDescent="0.2">
      <c r="A64" s="3" t="s">
        <v>18</v>
      </c>
      <c r="B64" s="3" t="s">
        <v>83</v>
      </c>
      <c r="C64" s="15">
        <f>'[1]Despesa - Access'!P38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85</v>
      </c>
      <c r="C70" s="15">
        <f>'[1]Financeiro - Access'!P2</f>
        <v>53282036.939999998</v>
      </c>
    </row>
    <row r="71" spans="1:3" x14ac:dyDescent="0.2">
      <c r="A71" s="3" t="s">
        <v>18</v>
      </c>
      <c r="B71" s="3" t="s">
        <v>86</v>
      </c>
      <c r="C71" s="15">
        <f>'[1]Financeiro - Access'!P3</f>
        <v>29728939.289999999</v>
      </c>
    </row>
    <row r="72" spans="1:3" x14ac:dyDescent="0.2">
      <c r="A72" s="3" t="s">
        <v>20</v>
      </c>
      <c r="B72" s="3" t="s">
        <v>87</v>
      </c>
      <c r="C72" s="15">
        <f>'[1]Financeiro - Access'!P4</f>
        <v>1236450.25</v>
      </c>
    </row>
    <row r="73" spans="1:3" x14ac:dyDescent="0.2">
      <c r="A73" s="3" t="s">
        <v>22</v>
      </c>
      <c r="B73" s="3" t="s">
        <v>88</v>
      </c>
      <c r="C73" s="15">
        <f>'[1]Financeiro - Access'!P5</f>
        <v>0</v>
      </c>
    </row>
    <row r="74" spans="1:3" x14ac:dyDescent="0.2">
      <c r="A74" s="14" t="s">
        <v>24</v>
      </c>
      <c r="B74" s="14"/>
      <c r="C74" s="12">
        <f>SUM(C70:C73)</f>
        <v>84247426.479999989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3" t="s">
        <v>16</v>
      </c>
      <c r="B79" s="3" t="s">
        <v>90</v>
      </c>
      <c r="C79" s="15"/>
    </row>
    <row r="80" spans="1:3" x14ac:dyDescent="0.2">
      <c r="A80" s="3" t="s">
        <v>18</v>
      </c>
      <c r="B80" s="3" t="s">
        <v>91</v>
      </c>
      <c r="C80" s="15"/>
    </row>
    <row r="81" spans="1:7" x14ac:dyDescent="0.2">
      <c r="A81" s="3" t="s">
        <v>20</v>
      </c>
      <c r="B81" s="3" t="s">
        <v>92</v>
      </c>
      <c r="C81" s="15"/>
    </row>
    <row r="82" spans="1:7" x14ac:dyDescent="0.2">
      <c r="A82" s="3" t="s">
        <v>22</v>
      </c>
      <c r="B82" s="3" t="s">
        <v>93</v>
      </c>
      <c r="C82" s="15"/>
    </row>
    <row r="83" spans="1:7" x14ac:dyDescent="0.2">
      <c r="A83" s="14" t="s">
        <v>24</v>
      </c>
      <c r="B83" s="14"/>
      <c r="C83" s="12">
        <f>SUM(C79:C82)</f>
        <v>0</v>
      </c>
    </row>
    <row r="84" spans="1:7" x14ac:dyDescent="0.2">
      <c r="A84" s="19" t="s">
        <v>94</v>
      </c>
      <c r="B84" s="19"/>
      <c r="C84" s="19"/>
    </row>
    <row r="86" spans="1:7" x14ac:dyDescent="0.2">
      <c r="A86" s="20" t="s">
        <v>95</v>
      </c>
      <c r="B86" s="20"/>
      <c r="C86" s="20"/>
      <c r="D86" s="20"/>
      <c r="E86" s="20"/>
    </row>
    <row r="87" spans="1:7" x14ac:dyDescent="0.2">
      <c r="A87" s="21"/>
      <c r="B87" s="21"/>
      <c r="C87" s="21"/>
    </row>
    <row r="88" spans="1:7" x14ac:dyDescent="0.2">
      <c r="C88" s="10" t="s">
        <v>96</v>
      </c>
      <c r="D88" s="22" t="s">
        <v>97</v>
      </c>
      <c r="E88" s="22" t="s">
        <v>24</v>
      </c>
    </row>
    <row r="89" spans="1:7" x14ac:dyDescent="0.2">
      <c r="A89" s="23" t="s">
        <v>98</v>
      </c>
      <c r="B89" s="24"/>
      <c r="C89" s="25"/>
      <c r="D89" s="26">
        <f>'[1]Anexo I - Nov'!C89</f>
        <v>0</v>
      </c>
      <c r="E89" s="26">
        <f>C89-D89</f>
        <v>0</v>
      </c>
    </row>
    <row r="90" spans="1:7" x14ac:dyDescent="0.2">
      <c r="A90" s="27" t="s">
        <v>99</v>
      </c>
      <c r="B90" s="24"/>
      <c r="C90" s="15">
        <v>1339866895.96</v>
      </c>
      <c r="D90" s="26">
        <f>'[1]Anexo I - Nov'!C90</f>
        <v>1163993883.4200001</v>
      </c>
      <c r="E90" s="26">
        <f>C90-D90</f>
        <v>175873012.53999996</v>
      </c>
    </row>
    <row r="91" spans="1:7" x14ac:dyDescent="0.2">
      <c r="A91" s="23" t="s">
        <v>100</v>
      </c>
      <c r="B91" s="24"/>
      <c r="C91" s="15"/>
      <c r="D91" s="26">
        <f>'[1]Anexo I - Nov'!C91</f>
        <v>0</v>
      </c>
      <c r="E91" s="26">
        <f>C91-D91</f>
        <v>0</v>
      </c>
      <c r="F91" s="28"/>
    </row>
    <row r="92" spans="1:7" x14ac:dyDescent="0.2">
      <c r="A92" s="23" t="s">
        <v>101</v>
      </c>
      <c r="B92" s="29"/>
      <c r="C92" s="29"/>
      <c r="D92" s="24"/>
      <c r="E92" s="26">
        <v>-63832499.340000004</v>
      </c>
    </row>
    <row r="93" spans="1:7" x14ac:dyDescent="0.2">
      <c r="A93" s="4" t="s">
        <v>102</v>
      </c>
      <c r="B93" s="4"/>
      <c r="C93" s="4"/>
      <c r="D93" s="4"/>
      <c r="E93" s="30">
        <f>SUM(E89:E92)</f>
        <v>112040513.19999996</v>
      </c>
    </row>
    <row r="94" spans="1:7" x14ac:dyDescent="0.2">
      <c r="A94" s="4" t="s">
        <v>103</v>
      </c>
      <c r="B94" s="4"/>
      <c r="C94" s="4"/>
      <c r="D94" s="4"/>
      <c r="E94" s="30">
        <f>$C$17+$C$48+$C$58+$C$65</f>
        <v>112040513.2</v>
      </c>
      <c r="G94" s="28"/>
    </row>
    <row r="95" spans="1:7" x14ac:dyDescent="0.2">
      <c r="A95" s="31"/>
      <c r="B95" s="31"/>
      <c r="C95" s="31"/>
      <c r="D95" s="31"/>
    </row>
    <row r="96" spans="1:7" x14ac:dyDescent="0.2">
      <c r="D96" s="32" t="s">
        <v>104</v>
      </c>
      <c r="E96" s="33">
        <v>175873012.53999999</v>
      </c>
    </row>
    <row r="97" spans="4:6" x14ac:dyDescent="0.2">
      <c r="D97"/>
      <c r="E97" s="34" t="str">
        <f>IF(-E92+E94=E96,"despesa OK","Verificar Diferença")</f>
        <v>despesa OK</v>
      </c>
      <c r="F97" s="35">
        <f>IF(E97="Verificar Diferença",E94-E93,0)</f>
        <v>0</v>
      </c>
    </row>
    <row r="98" spans="4:6" x14ac:dyDescent="0.2">
      <c r="D98"/>
      <c r="E98"/>
    </row>
    <row r="99" spans="4:6" x14ac:dyDescent="0.2">
      <c r="D99"/>
      <c r="E99"/>
    </row>
    <row r="100" spans="4:6" x14ac:dyDescent="0.2">
      <c r="D100"/>
      <c r="E100" t="s">
        <v>105</v>
      </c>
    </row>
  </sheetData>
  <mergeCells count="23">
    <mergeCell ref="A91:B91"/>
    <mergeCell ref="A92:D92"/>
    <mergeCell ref="A93:D93"/>
    <mergeCell ref="A94:D94"/>
    <mergeCell ref="A95:D95"/>
    <mergeCell ref="A74:B74"/>
    <mergeCell ref="A83:B83"/>
    <mergeCell ref="A84:C84"/>
    <mergeCell ref="A86:E86"/>
    <mergeCell ref="A89:B89"/>
    <mergeCell ref="A90:B90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2017-10-16T17:21:21Z</dcterms:created>
  <dcterms:modified xsi:type="dcterms:W3CDTF">2017-10-16T17:21:54Z</dcterms:modified>
</cp:coreProperties>
</file>