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J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K48" i="1" s="1"/>
  <c r="C17" i="1"/>
  <c r="K17" i="1" s="1"/>
  <c r="C74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<sst xmlns="http://schemas.openxmlformats.org/spreadsheetml/2006/main" count="134" uniqueCount="96">
  <si>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</si>
  <si>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</si>
  <si>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</si>
  <si>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</si>
  <si>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</si>
  <si>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</si>
  <si>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</si>
  <si>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</si>
  <si>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</si>
  <si>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</si>
  <si>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04/2018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</si>
  <si>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</si>
  <si>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</si>
  <si>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</si>
  <si>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</si>
  <si>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</si>
  <si>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</si>
  <si>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</si>
  <si>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</si>
  <si>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</si>
  <si>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</si>
  <si>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</si>
  <si>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</si>
  <si>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</si>
  <si>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</si>
  <si>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</si>
  <si>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</si>
  <si>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</si>
  <si>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</si>
  <si>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</si>
  <si>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</si>
  <si>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</si>
  <si>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</si>
  <si>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</si>
  <si>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</si>
  <si>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</si>
  <si>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</si>
  <si>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</si>
  <si>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</si>
  <si>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</si>
  <si>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</si>
  <si>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</si>
  <si>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</si>
  <si>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</si>
  <si>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</si>
  <si>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</si>
  <si>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</si>
  <si>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</si>
  <si>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</si>
  <si>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</si>
  <si>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</si>
  <si>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</si>
  <si>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</si>
  <si>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</si>
  <si>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</si>
  <si>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</si>
  <si>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</si>
  <si>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</si>
  <si>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</si>
  <si>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</si>
  <si>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</si>
  <si>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</si>
  <si>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</si>
  <si>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</si>
  <si>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</si>
  <si>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</si>
  <si>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</si>
  <si>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</si>
  <si>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</si>
  <si>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</si>
  <si>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</si>
  <si>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</si>
  <si>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</si>
  <si>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</si>
  <si>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</si>
  <si>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</si>
  <si>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</si>
  <si>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</si>
  <si>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</si>
  <si>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</si>
  <si>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</si>
  <si>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</si>
  <si>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</si>
  <si>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</si>
  <si>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</si>
  <si>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</si>
  <si>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</si>
  <si>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</si>
  <si>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</si>
  <si>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</si>
  <si>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</si>
  <si>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</si>
  <si>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</si>
  <si>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</si>
  <si>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</si>
  <si>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"k",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</si>
</sst>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vertical="center"/>
    </xf>
    <xf numFmtId="4" fontId="0" fillId="0" borderId="0" xfId="0" applyNumberFormat="1" applyBorder="1"/>
    <xf numFmtId="0" fontId="0" fillId="0" borderId="0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29870653.710000001</v>
          </cell>
        </row>
        <row r="3">
          <cell r="H3">
            <v>8834745.0399999991</v>
          </cell>
        </row>
        <row r="4">
          <cell r="H4">
            <v>5342661.58</v>
          </cell>
        </row>
        <row r="6">
          <cell r="H6">
            <v>134928.92000000001</v>
          </cell>
        </row>
        <row r="7">
          <cell r="H7">
            <v>1601551.58</v>
          </cell>
        </row>
        <row r="8">
          <cell r="H8">
            <v>160770</v>
          </cell>
        </row>
        <row r="9">
          <cell r="H9">
            <v>999108.18</v>
          </cell>
        </row>
        <row r="10">
          <cell r="H10">
            <v>162602.09</v>
          </cell>
        </row>
        <row r="11">
          <cell r="H11">
            <v>52347.14</v>
          </cell>
        </row>
        <row r="12">
          <cell r="H12">
            <v>207552.19</v>
          </cell>
        </row>
        <row r="13">
          <cell r="H13">
            <v>337093.22</v>
          </cell>
        </row>
        <row r="14">
          <cell r="H14">
            <v>105141.32</v>
          </cell>
        </row>
        <row r="15">
          <cell r="H15">
            <v>322579.46999999997</v>
          </cell>
        </row>
        <row r="16">
          <cell r="H16">
            <v>21130.31</v>
          </cell>
        </row>
        <row r="17">
          <cell r="H17">
            <v>137272.01</v>
          </cell>
        </row>
        <row r="18">
          <cell r="H18">
            <v>367466.99</v>
          </cell>
        </row>
        <row r="19">
          <cell r="H19">
            <v>444780.73</v>
          </cell>
        </row>
        <row r="20">
          <cell r="H20">
            <v>205880.83</v>
          </cell>
        </row>
        <row r="21">
          <cell r="H21">
            <v>1884.12</v>
          </cell>
        </row>
        <row r="22">
          <cell r="H22">
            <v>745586.29</v>
          </cell>
        </row>
        <row r="23">
          <cell r="H23">
            <v>25417.5</v>
          </cell>
        </row>
        <row r="24">
          <cell r="H24">
            <v>3270.75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16910.509999999998</v>
          </cell>
        </row>
        <row r="28">
          <cell r="H28">
            <v>21250</v>
          </cell>
        </row>
        <row r="29">
          <cell r="H29">
            <v>7098.1</v>
          </cell>
        </row>
        <row r="30">
          <cell r="H30">
            <v>0</v>
          </cell>
        </row>
        <row r="31">
          <cell r="H31">
            <v>1001998.24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0</v>
          </cell>
        </row>
        <row r="3">
          <cell r="H3">
            <v>0</v>
          </cell>
        </row>
        <row r="4">
          <cell r="H4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4550</v>
          </cell>
        </row>
        <row r="11">
          <cell r="H11">
            <v>2256.44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7617.53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6">
        <row r="2">
          <cell r="H2">
            <v>44057723.770000003</v>
          </cell>
        </row>
        <row r="3">
          <cell r="H3">
            <v>7395615.0800000001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7">
        <row r="2">
          <cell r="H2">
            <v>0</v>
          </cell>
        </row>
        <row r="3">
          <cell r="H3">
            <v>81117.53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9" width="16.85546875" style="10" customWidth="1"/>
    <col min="10" max="10" width="18.7109375" style="2" customWidth="1"/>
    <col min="11" max="11" width="15.7109375" style="2" customWidth="1"/>
    <col min="12" max="12" width="10.7109375" bestFit="1" customWidth="1"/>
  </cols>
  <sheetData>
    <row r="1" spans="1:9" x14ac:dyDescent="0.2">
      <c r="A1" s="1" t="s">
        <v>0</v>
      </c>
      <c r="B1" s="1"/>
      <c r="C1" s="1"/>
      <c r="D1" s="22"/>
      <c r="E1" s="22"/>
      <c r="F1" s="22"/>
      <c r="G1" s="22"/>
      <c r="H1" s="22"/>
      <c r="I1" s="22"/>
    </row>
    <row r="3" spans="1:9" x14ac:dyDescent="0.2">
      <c r="A3" s="3" t="s">
        <v>1</v>
      </c>
      <c r="B3" s="4" t="s">
        <v>2</v>
      </c>
      <c r="C3" s="4"/>
      <c r="D3" s="23"/>
      <c r="E3" s="23"/>
      <c r="F3" s="23"/>
      <c r="G3" s="23"/>
      <c r="H3" s="23"/>
      <c r="I3" s="23"/>
    </row>
    <row r="4" spans="1:9" x14ac:dyDescent="0.2">
      <c r="A4" s="3" t="s">
        <v>3</v>
      </c>
      <c r="B4" s="4" t="s">
        <v>4</v>
      </c>
      <c r="C4" s="4"/>
      <c r="D4" s="23"/>
      <c r="E4" s="23"/>
      <c r="F4" s="23"/>
      <c r="G4" s="23"/>
      <c r="H4" s="23"/>
      <c r="I4" s="23"/>
    </row>
    <row r="5" spans="1:9" x14ac:dyDescent="0.2">
      <c r="A5" s="3" t="s">
        <v>5</v>
      </c>
      <c r="B5" s="4" t="s">
        <v>6</v>
      </c>
      <c r="C5" s="4"/>
      <c r="D5" s="23"/>
      <c r="E5" s="23"/>
      <c r="F5" s="23"/>
      <c r="G5" s="23"/>
      <c r="H5" s="23"/>
      <c r="I5" s="23"/>
    </row>
    <row r="6" spans="1:9" x14ac:dyDescent="0.2">
      <c r="A6" s="3" t="s">
        <v>7</v>
      </c>
      <c r="B6" s="4" t="s">
        <v>8</v>
      </c>
      <c r="C6" s="4"/>
      <c r="D6" s="23"/>
      <c r="E6" s="23"/>
      <c r="F6" s="23"/>
      <c r="G6" s="23"/>
      <c r="H6" s="23"/>
      <c r="I6" s="23"/>
    </row>
    <row r="7" spans="1:9" x14ac:dyDescent="0.2">
      <c r="A7" s="3" t="s">
        <v>9</v>
      </c>
      <c r="B7" s="5" t="s">
        <v>10</v>
      </c>
      <c r="C7" s="6"/>
      <c r="D7" s="24"/>
      <c r="E7" s="24"/>
      <c r="F7" s="24"/>
      <c r="G7" s="24"/>
      <c r="H7" s="24"/>
      <c r="I7" s="24"/>
    </row>
    <row r="8" spans="1:9" x14ac:dyDescent="0.2">
      <c r="A8" s="3" t="s">
        <v>11</v>
      </c>
      <c r="B8" s="7">
        <v>43238</v>
      </c>
      <c r="C8" s="8"/>
      <c r="D8" s="23"/>
      <c r="E8" s="23"/>
      <c r="F8" s="23"/>
      <c r="G8" s="23"/>
      <c r="H8" s="23"/>
      <c r="I8" s="23"/>
    </row>
    <row r="10" spans="1:9" x14ac:dyDescent="0.2">
      <c r="A10" s="9" t="s">
        <v>12</v>
      </c>
    </row>
    <row r="12" spans="1:9" x14ac:dyDescent="0.2">
      <c r="A12" s="11" t="s">
        <v>13</v>
      </c>
      <c r="B12" s="11" t="s">
        <v>14</v>
      </c>
      <c r="C12" s="12" t="s">
        <v>15</v>
      </c>
      <c r="D12" s="25"/>
      <c r="E12" s="25"/>
      <c r="F12" s="25"/>
      <c r="G12" s="25"/>
      <c r="H12" s="25"/>
      <c r="I12" s="25"/>
    </row>
    <row r="13" spans="1:9" x14ac:dyDescent="0.2">
      <c r="A13" s="3" t="s">
        <v>16</v>
      </c>
      <c r="B13" s="13" t="s">
        <v>17</v>
      </c>
      <c r="C13" s="14">
        <f>'[1]Despesa - Access'!H2+'[1]Despesa - Access Emag'!H2</f>
        <v>29870653.710000001</v>
      </c>
      <c r="D13" s="26"/>
      <c r="E13" s="26"/>
      <c r="F13" s="26"/>
      <c r="G13" s="26"/>
      <c r="H13" s="26"/>
      <c r="I13" s="26"/>
    </row>
    <row r="14" spans="1:9" x14ac:dyDescent="0.2">
      <c r="A14" s="3" t="s">
        <v>18</v>
      </c>
      <c r="B14" s="13" t="s">
        <v>19</v>
      </c>
      <c r="C14" s="14">
        <f>'[1]Despesa - Access'!H3+'[1]Despesa - Access Emag'!H3</f>
        <v>8834745.0399999991</v>
      </c>
      <c r="D14" s="26"/>
      <c r="E14" s="26"/>
      <c r="F14" s="26"/>
      <c r="G14" s="26"/>
      <c r="H14" s="26"/>
      <c r="I14" s="26"/>
    </row>
    <row r="15" spans="1:9" x14ac:dyDescent="0.2">
      <c r="A15" s="3" t="s">
        <v>20</v>
      </c>
      <c r="B15" s="13" t="s">
        <v>21</v>
      </c>
      <c r="C15" s="14">
        <f>'[1]Despesa - Access'!H4+'[1]Despesa - Access Emag'!H4</f>
        <v>5342661.58</v>
      </c>
      <c r="D15" s="26"/>
      <c r="E15" s="26"/>
      <c r="F15" s="26"/>
      <c r="G15" s="26"/>
      <c r="H15" s="26"/>
      <c r="I15" s="26"/>
    </row>
    <row r="16" spans="1:9" ht="51" x14ac:dyDescent="0.2">
      <c r="A16" s="15" t="s">
        <v>22</v>
      </c>
      <c r="B16" s="13" t="s">
        <v>23</v>
      </c>
      <c r="C16" s="14">
        <v>10657.2</v>
      </c>
      <c r="D16" s="26"/>
      <c r="E16" s="26"/>
      <c r="F16" s="26"/>
      <c r="G16" s="26"/>
      <c r="H16" s="26"/>
      <c r="I16" s="26"/>
    </row>
    <row r="17" spans="1:11" x14ac:dyDescent="0.2">
      <c r="A17" s="16" t="s">
        <v>24</v>
      </c>
      <c r="B17" s="16"/>
      <c r="C17" s="14">
        <f>SUM(C13:C16)</f>
        <v>44058717.530000001</v>
      </c>
      <c r="D17" s="26"/>
      <c r="E17" s="26"/>
      <c r="F17" s="26"/>
      <c r="G17" s="26"/>
      <c r="H17" s="26"/>
      <c r="I17" s="26"/>
      <c r="J17" s="2">
        <v>44048060.329999998</v>
      </c>
      <c r="K17" s="2">
        <f>J17-C17</f>
        <v>-10657.20000000298</v>
      </c>
    </row>
    <row r="19" spans="1:11" x14ac:dyDescent="0.2">
      <c r="A19" s="9" t="s">
        <v>25</v>
      </c>
    </row>
    <row r="21" spans="1:11" x14ac:dyDescent="0.2">
      <c r="A21" s="11" t="s">
        <v>13</v>
      </c>
      <c r="B21" s="11" t="s">
        <v>14</v>
      </c>
      <c r="C21" s="12" t="s">
        <v>15</v>
      </c>
      <c r="D21" s="25"/>
      <c r="E21" s="25"/>
      <c r="F21" s="25"/>
      <c r="G21" s="25"/>
      <c r="H21" s="25"/>
      <c r="I21" s="25"/>
    </row>
    <row r="22" spans="1:11" x14ac:dyDescent="0.2">
      <c r="A22" s="3" t="s">
        <v>16</v>
      </c>
      <c r="B22" s="3" t="s">
        <v>26</v>
      </c>
      <c r="C22" s="14">
        <f>'[1]Despesa - Access'!H6+'[1]Despesa - Access Emag'!H6</f>
        <v>134928.92000000001</v>
      </c>
      <c r="D22" s="26"/>
      <c r="E22" s="26"/>
      <c r="F22" s="26"/>
      <c r="G22" s="26"/>
      <c r="H22" s="26"/>
      <c r="I22" s="26"/>
    </row>
    <row r="23" spans="1:11" x14ac:dyDescent="0.2">
      <c r="A23" s="3" t="s">
        <v>18</v>
      </c>
      <c r="B23" s="3" t="s">
        <v>27</v>
      </c>
      <c r="C23" s="14">
        <f>'[1]Despesa - Access'!H7+'[1]Despesa - Access Emag'!H7</f>
        <v>1601551.58</v>
      </c>
      <c r="D23" s="26"/>
      <c r="E23" s="26"/>
      <c r="F23" s="26"/>
      <c r="G23" s="26"/>
      <c r="H23" s="26"/>
      <c r="I23" s="26"/>
    </row>
    <row r="24" spans="1:11" x14ac:dyDescent="0.2">
      <c r="A24" s="3" t="s">
        <v>20</v>
      </c>
      <c r="B24" s="3" t="s">
        <v>28</v>
      </c>
      <c r="C24" s="14">
        <f>'[1]Despesa - Access'!H8+'[1]Despesa - Access Emag'!H8</f>
        <v>160770</v>
      </c>
      <c r="D24" s="26"/>
      <c r="E24" s="26"/>
      <c r="F24" s="26"/>
      <c r="G24" s="26"/>
      <c r="H24" s="26"/>
      <c r="I24" s="26"/>
    </row>
    <row r="25" spans="1:11" x14ac:dyDescent="0.2">
      <c r="A25" s="3" t="s">
        <v>22</v>
      </c>
      <c r="B25" s="3" t="s">
        <v>29</v>
      </c>
      <c r="C25" s="14">
        <f>'[1]Despesa - Access'!H9+'[1]Despesa - Access Emag'!H9</f>
        <v>999108.18</v>
      </c>
      <c r="D25" s="26"/>
      <c r="E25" s="26"/>
      <c r="F25" s="26"/>
      <c r="G25" s="26"/>
      <c r="H25" s="26"/>
      <c r="I25" s="26"/>
    </row>
    <row r="26" spans="1:11" x14ac:dyDescent="0.2">
      <c r="A26" s="3" t="s">
        <v>30</v>
      </c>
      <c r="B26" s="3" t="s">
        <v>31</v>
      </c>
      <c r="C26" s="14">
        <f>'[1]Despesa - Access'!H10+'[1]Despesa - Access Emag'!H10</f>
        <v>167152.09</v>
      </c>
      <c r="D26" s="26"/>
      <c r="E26" s="26"/>
      <c r="F26" s="26"/>
      <c r="G26" s="26"/>
      <c r="H26" s="26"/>
      <c r="I26" s="26"/>
    </row>
    <row r="27" spans="1:11" x14ac:dyDescent="0.2">
      <c r="A27" s="3" t="s">
        <v>32</v>
      </c>
      <c r="B27" s="3" t="s">
        <v>33</v>
      </c>
      <c r="C27" s="14">
        <f>'[1]Despesa - Access'!H11+'[1]Despesa - Access Emag'!H11</f>
        <v>54603.58</v>
      </c>
      <c r="D27" s="26"/>
      <c r="E27" s="26"/>
      <c r="F27" s="26"/>
      <c r="G27" s="26"/>
      <c r="H27" s="26"/>
      <c r="I27" s="26"/>
    </row>
    <row r="28" spans="1:11" x14ac:dyDescent="0.2">
      <c r="A28" s="3" t="s">
        <v>34</v>
      </c>
      <c r="B28" s="3" t="s">
        <v>35</v>
      </c>
      <c r="C28" s="14">
        <f>'[1]Despesa - Access'!H12+'[1]Despesa - Access Emag'!H12</f>
        <v>207552.19</v>
      </c>
      <c r="D28" s="26"/>
      <c r="E28" s="26"/>
      <c r="F28" s="26"/>
      <c r="G28" s="26"/>
      <c r="H28" s="26"/>
      <c r="I28" s="26"/>
    </row>
    <row r="29" spans="1:11" x14ac:dyDescent="0.2">
      <c r="A29" s="3" t="s">
        <v>36</v>
      </c>
      <c r="B29" s="3" t="s">
        <v>37</v>
      </c>
      <c r="C29" s="14">
        <f>'[1]Despesa - Access'!H13+'[1]Despesa - Access Emag'!H13</f>
        <v>337093.22</v>
      </c>
      <c r="D29" s="26"/>
      <c r="E29" s="26"/>
      <c r="F29" s="26"/>
      <c r="G29" s="26"/>
      <c r="H29" s="26"/>
      <c r="I29" s="26"/>
    </row>
    <row r="30" spans="1:11" x14ac:dyDescent="0.2">
      <c r="A30" s="3" t="s">
        <v>38</v>
      </c>
      <c r="B30" s="3" t="s">
        <v>39</v>
      </c>
      <c r="C30" s="14">
        <f>'[1]Despesa - Access'!H14+'[1]Despesa - Access Emag'!H14</f>
        <v>105141.32</v>
      </c>
      <c r="D30" s="26"/>
      <c r="E30" s="26"/>
      <c r="F30" s="26"/>
      <c r="G30" s="26"/>
      <c r="H30" s="26"/>
      <c r="I30" s="26"/>
    </row>
    <row r="31" spans="1:11" x14ac:dyDescent="0.2">
      <c r="A31" s="3" t="s">
        <v>40</v>
      </c>
      <c r="B31" s="3" t="s">
        <v>41</v>
      </c>
      <c r="C31" s="14">
        <f>'[1]Despesa - Access'!H15+'[1]Despesa - Access Emag'!H15</f>
        <v>322579.46999999997</v>
      </c>
      <c r="D31" s="26"/>
      <c r="E31" s="26"/>
      <c r="F31" s="26"/>
      <c r="G31" s="26"/>
      <c r="H31" s="26"/>
      <c r="I31" s="26"/>
    </row>
    <row r="32" spans="1:11" x14ac:dyDescent="0.2">
      <c r="A32" s="3" t="s">
        <v>42</v>
      </c>
      <c r="B32" s="3" t="s">
        <v>43</v>
      </c>
      <c r="C32" s="14">
        <f>'[1]Despesa - Access'!H16+'[1]Despesa - Access Emag'!H16</f>
        <v>21130.31</v>
      </c>
      <c r="D32" s="26"/>
      <c r="E32" s="26"/>
      <c r="F32" s="26"/>
      <c r="G32" s="26"/>
      <c r="H32" s="26"/>
      <c r="I32" s="26"/>
    </row>
    <row r="33" spans="1:11" x14ac:dyDescent="0.2">
      <c r="A33" s="3" t="s">
        <v>44</v>
      </c>
      <c r="B33" s="3" t="s">
        <v>45</v>
      </c>
      <c r="C33" s="14">
        <f>'[1]Despesa - Access'!H17+'[1]Despesa - Access Emag'!H17</f>
        <v>137272.01</v>
      </c>
      <c r="D33" s="26"/>
      <c r="E33" s="26"/>
      <c r="F33" s="26"/>
      <c r="G33" s="26"/>
      <c r="H33" s="26"/>
      <c r="I33" s="26"/>
    </row>
    <row r="34" spans="1:11" ht="63.75" x14ac:dyDescent="0.2">
      <c r="A34" s="15" t="s">
        <v>46</v>
      </c>
      <c r="B34" s="17" t="s">
        <v>47</v>
      </c>
      <c r="C34" s="14">
        <f>'[1]Despesa - Access'!H18+'[1]Despesa - Access Emag'!H18</f>
        <v>367466.99</v>
      </c>
      <c r="D34" s="26"/>
      <c r="E34" s="26"/>
      <c r="F34" s="26"/>
      <c r="G34" s="26"/>
      <c r="H34" s="26"/>
      <c r="I34" s="26"/>
    </row>
    <row r="35" spans="1:11" x14ac:dyDescent="0.2">
      <c r="A35" s="3" t="s">
        <v>48</v>
      </c>
      <c r="B35" s="3" t="s">
        <v>49</v>
      </c>
      <c r="C35" s="14">
        <f>'[1]Despesa - Access'!H19+'[1]Despesa - Access Emag'!H19</f>
        <v>444780.73</v>
      </c>
      <c r="D35" s="26"/>
      <c r="E35" s="26"/>
      <c r="F35" s="26"/>
      <c r="G35" s="26"/>
      <c r="H35" s="26"/>
      <c r="I35" s="26"/>
    </row>
    <row r="36" spans="1:11" x14ac:dyDescent="0.2">
      <c r="A36" s="3" t="s">
        <v>50</v>
      </c>
      <c r="B36" s="3" t="s">
        <v>51</v>
      </c>
      <c r="C36" s="14">
        <f>'[1]Despesa - Access'!H20+'[1]Despesa - Access Emag'!H20</f>
        <v>205880.83</v>
      </c>
      <c r="D36" s="26"/>
      <c r="E36" s="26"/>
      <c r="F36" s="26"/>
      <c r="G36" s="26"/>
      <c r="H36" s="26"/>
      <c r="I36" s="26"/>
    </row>
    <row r="37" spans="1:11" x14ac:dyDescent="0.2">
      <c r="A37" s="3" t="s">
        <v>52</v>
      </c>
      <c r="B37" s="3" t="s">
        <v>53</v>
      </c>
      <c r="C37" s="14">
        <f>'[1]Despesa - Access'!H21+'[1]Despesa - Access Emag'!H21</f>
        <v>1884.12</v>
      </c>
      <c r="D37" s="26"/>
      <c r="E37" s="26"/>
      <c r="F37" s="26"/>
      <c r="G37" s="26"/>
      <c r="H37" s="26"/>
      <c r="I37" s="26"/>
    </row>
    <row r="38" spans="1:11" ht="25.5" x14ac:dyDescent="0.2">
      <c r="A38" s="15" t="s">
        <v>54</v>
      </c>
      <c r="B38" s="18" t="s">
        <v>55</v>
      </c>
      <c r="C38" s="14">
        <f>'[1]Despesa - Access'!H22+'[1]Despesa - Access Emag'!H22</f>
        <v>745586.29</v>
      </c>
      <c r="D38" s="26"/>
      <c r="E38" s="26"/>
      <c r="F38" s="26"/>
      <c r="G38" s="26"/>
      <c r="H38" s="26"/>
      <c r="I38" s="26"/>
    </row>
    <row r="39" spans="1:11" x14ac:dyDescent="0.2">
      <c r="A39" s="3" t="s">
        <v>56</v>
      </c>
      <c r="B39" s="3" t="s">
        <v>57</v>
      </c>
      <c r="C39" s="14">
        <f>'[1]Despesa - Access'!H23+'[1]Despesa - Access Emag'!H23</f>
        <v>33035.03</v>
      </c>
      <c r="D39" s="26"/>
      <c r="E39" s="26"/>
      <c r="F39" s="26"/>
      <c r="G39" s="26"/>
      <c r="H39" s="26"/>
      <c r="I39" s="26"/>
    </row>
    <row r="40" spans="1:11" x14ac:dyDescent="0.2">
      <c r="A40" s="3" t="s">
        <v>58</v>
      </c>
      <c r="B40" s="3" t="s">
        <v>59</v>
      </c>
      <c r="C40" s="14">
        <f>'[1]Despesa - Access'!H24+'[1]Despesa - Access Emag'!H24</f>
        <v>3270.75</v>
      </c>
      <c r="D40" s="26"/>
      <c r="E40" s="26"/>
      <c r="F40" s="26"/>
      <c r="G40" s="26"/>
      <c r="H40" s="26"/>
      <c r="I40" s="26"/>
    </row>
    <row r="41" spans="1:11" x14ac:dyDescent="0.2">
      <c r="A41" s="3" t="s">
        <v>60</v>
      </c>
      <c r="B41" s="3" t="s">
        <v>61</v>
      </c>
      <c r="C41" s="14">
        <f>'[1]Despesa - Access'!H25+'[1]Despesa - Access Emag'!H25</f>
        <v>0</v>
      </c>
      <c r="D41" s="26"/>
      <c r="E41" s="26"/>
      <c r="F41" s="26"/>
      <c r="G41" s="26"/>
      <c r="H41" s="26"/>
      <c r="I41" s="26"/>
    </row>
    <row r="42" spans="1:11" x14ac:dyDescent="0.2">
      <c r="A42" s="3" t="s">
        <v>62</v>
      </c>
      <c r="B42" s="3" t="s">
        <v>63</v>
      </c>
      <c r="C42" s="14">
        <f>'[1]Despesa - Access'!H26+'[1]Despesa - Access Emag'!H26</f>
        <v>0</v>
      </c>
      <c r="D42" s="26"/>
      <c r="E42" s="26"/>
      <c r="F42" s="26"/>
      <c r="G42" s="26"/>
      <c r="H42" s="26"/>
      <c r="I42" s="26"/>
    </row>
    <row r="43" spans="1:11" x14ac:dyDescent="0.2">
      <c r="A43" s="3" t="s">
        <v>64</v>
      </c>
      <c r="B43" s="3" t="s">
        <v>65</v>
      </c>
      <c r="C43" s="14">
        <f>'[1]Despesa - Access'!H27+'[1]Despesa - Access Emag'!H27</f>
        <v>16910.509999999998</v>
      </c>
      <c r="D43" s="26"/>
      <c r="E43" s="26"/>
      <c r="F43" s="26"/>
      <c r="G43" s="26"/>
      <c r="H43" s="26"/>
      <c r="I43" s="26"/>
    </row>
    <row r="44" spans="1:11" x14ac:dyDescent="0.2">
      <c r="A44" s="3" t="s">
        <v>66</v>
      </c>
      <c r="B44" s="3" t="s">
        <v>67</v>
      </c>
      <c r="C44" s="14">
        <f>'[1]Despesa - Access'!H28+'[1]Despesa - Access Emag'!H28</f>
        <v>21250</v>
      </c>
      <c r="D44" s="26"/>
      <c r="E44" s="26"/>
      <c r="F44" s="26"/>
      <c r="G44" s="26"/>
      <c r="H44" s="26"/>
      <c r="I44" s="26"/>
    </row>
    <row r="45" spans="1:11" x14ac:dyDescent="0.2">
      <c r="A45" s="3" t="s">
        <v>68</v>
      </c>
      <c r="B45" s="3" t="s">
        <v>69</v>
      </c>
      <c r="C45" s="14">
        <f>'[1]Despesa - Access'!H29+'[1]Despesa - Access Emag'!H29</f>
        <v>7098.1</v>
      </c>
      <c r="D45" s="26"/>
      <c r="E45" s="26"/>
      <c r="F45" s="26"/>
      <c r="G45" s="26"/>
      <c r="H45" s="26"/>
      <c r="I45" s="26"/>
    </row>
    <row r="46" spans="1:11" x14ac:dyDescent="0.2">
      <c r="A46" s="3" t="s">
        <v>70</v>
      </c>
      <c r="B46" s="3" t="s">
        <v>71</v>
      </c>
      <c r="C46" s="14">
        <f>'[1]Despesa - Access'!H30+'[1]Despesa - Access Emag'!H30</f>
        <v>0</v>
      </c>
      <c r="D46" s="26"/>
      <c r="E46" s="26"/>
      <c r="F46" s="26"/>
      <c r="G46" s="26"/>
      <c r="H46" s="26"/>
      <c r="I46" s="26"/>
    </row>
    <row r="47" spans="1:11" x14ac:dyDescent="0.2">
      <c r="A47" s="3" t="s">
        <v>72</v>
      </c>
      <c r="B47" s="3" t="s">
        <v>73</v>
      </c>
      <c r="C47" s="14">
        <f>'[1]Despesa - Access'!H31+'[1]Despesa - Access Emag'!H31</f>
        <v>1001998.24</v>
      </c>
      <c r="D47" s="26"/>
      <c r="E47" s="26"/>
      <c r="F47" s="26"/>
      <c r="G47" s="26"/>
      <c r="H47" s="26"/>
      <c r="I47" s="26"/>
    </row>
    <row r="48" spans="1:11" x14ac:dyDescent="0.2">
      <c r="A48" s="16" t="s">
        <v>24</v>
      </c>
      <c r="B48" s="16"/>
      <c r="C48" s="14">
        <f>SUM(C22:C47)</f>
        <v>7098044.46</v>
      </c>
      <c r="D48" s="26"/>
      <c r="E48" s="26"/>
      <c r="F48" s="26"/>
      <c r="G48" s="26"/>
      <c r="H48" s="26"/>
      <c r="I48" s="26"/>
      <c r="J48" s="2">
        <f>7083620.49+14423.97</f>
        <v>7098044.46</v>
      </c>
      <c r="K48" s="2">
        <f>C48-J48</f>
        <v>0</v>
      </c>
    </row>
    <row r="50" spans="1:9" x14ac:dyDescent="0.2">
      <c r="A50" s="9" t="s">
        <v>74</v>
      </c>
    </row>
    <row r="52" spans="1:9" x14ac:dyDescent="0.2">
      <c r="A52" s="11" t="s">
        <v>13</v>
      </c>
      <c r="B52" s="11" t="s">
        <v>14</v>
      </c>
      <c r="C52" s="12" t="s">
        <v>15</v>
      </c>
      <c r="D52" s="25"/>
      <c r="E52" s="25"/>
      <c r="F52" s="25"/>
      <c r="G52" s="25"/>
      <c r="H52" s="25"/>
      <c r="I52" s="25"/>
    </row>
    <row r="53" spans="1:9" x14ac:dyDescent="0.2">
      <c r="A53" s="3" t="s">
        <v>16</v>
      </c>
      <c r="B53" s="3" t="s">
        <v>75</v>
      </c>
      <c r="C53" s="14">
        <f>'[1]Despesa - Access'!H32+'[1]Despesa - Access Emag'!H32</f>
        <v>0</v>
      </c>
      <c r="D53" s="26"/>
      <c r="E53" s="26"/>
      <c r="F53" s="26"/>
      <c r="G53" s="26"/>
      <c r="H53" s="26"/>
      <c r="I53" s="26"/>
    </row>
    <row r="54" spans="1:9" x14ac:dyDescent="0.2">
      <c r="A54" s="3" t="s">
        <v>18</v>
      </c>
      <c r="B54" s="3" t="s">
        <v>76</v>
      </c>
      <c r="C54" s="14">
        <f>'[1]Despesa - Access'!H33+'[1]Despesa - Access Emag'!H33</f>
        <v>0</v>
      </c>
      <c r="D54" s="26"/>
      <c r="E54" s="26"/>
      <c r="F54" s="26"/>
      <c r="G54" s="26"/>
      <c r="H54" s="26"/>
      <c r="I54" s="26"/>
    </row>
    <row r="55" spans="1:9" x14ac:dyDescent="0.2">
      <c r="A55" s="3" t="s">
        <v>20</v>
      </c>
      <c r="B55" s="3" t="s">
        <v>77</v>
      </c>
      <c r="C55" s="14">
        <f>'[1]Despesa - Access'!H34+'[1]Despesa - Access Emag'!H34</f>
        <v>0</v>
      </c>
      <c r="D55" s="26"/>
      <c r="E55" s="26"/>
      <c r="F55" s="26"/>
      <c r="G55" s="26"/>
      <c r="H55" s="26"/>
      <c r="I55" s="26"/>
    </row>
    <row r="56" spans="1:9" x14ac:dyDescent="0.2">
      <c r="A56" s="3" t="s">
        <v>22</v>
      </c>
      <c r="B56" s="3" t="s">
        <v>78</v>
      </c>
      <c r="C56" s="14">
        <f>'[1]Despesa - Access'!H35+'[1]Despesa - Access Emag'!H35</f>
        <v>0</v>
      </c>
      <c r="D56" s="26"/>
      <c r="E56" s="26"/>
      <c r="F56" s="26"/>
      <c r="G56" s="26"/>
      <c r="H56" s="26"/>
      <c r="I56" s="26"/>
    </row>
    <row r="57" spans="1:9" x14ac:dyDescent="0.2">
      <c r="A57" s="3" t="s">
        <v>30</v>
      </c>
      <c r="B57" s="3" t="s">
        <v>79</v>
      </c>
      <c r="C57" s="14">
        <f>'[1]Despesa - Access'!H36+'[1]Despesa - Access Emag'!H36</f>
        <v>0</v>
      </c>
      <c r="D57" s="26"/>
      <c r="E57" s="26"/>
      <c r="F57" s="26"/>
      <c r="G57" s="26"/>
      <c r="H57" s="26"/>
      <c r="I57" s="26"/>
    </row>
    <row r="58" spans="1:9" x14ac:dyDescent="0.2">
      <c r="A58" s="16" t="s">
        <v>24</v>
      </c>
      <c r="B58" s="16"/>
      <c r="C58" s="14">
        <f>SUM(C53:C57)</f>
        <v>0</v>
      </c>
      <c r="D58" s="26"/>
      <c r="E58" s="26"/>
      <c r="F58" s="26"/>
      <c r="G58" s="26"/>
      <c r="H58" s="26"/>
      <c r="I58" s="26"/>
    </row>
    <row r="60" spans="1:9" x14ac:dyDescent="0.2">
      <c r="A60" s="9" t="s">
        <v>80</v>
      </c>
    </row>
    <row r="62" spans="1:9" x14ac:dyDescent="0.2">
      <c r="A62" s="11" t="s">
        <v>13</v>
      </c>
      <c r="B62" s="11" t="s">
        <v>14</v>
      </c>
      <c r="C62" s="12" t="s">
        <v>81</v>
      </c>
      <c r="D62" s="25"/>
      <c r="E62" s="25"/>
      <c r="F62" s="25"/>
      <c r="G62" s="25"/>
      <c r="H62" s="25"/>
      <c r="I62" s="25"/>
    </row>
    <row r="63" spans="1:9" x14ac:dyDescent="0.2">
      <c r="A63" s="3" t="s">
        <v>16</v>
      </c>
      <c r="B63" s="3" t="s">
        <v>82</v>
      </c>
      <c r="C63" s="14">
        <f>+'[1]Despesa - Access'!H37+'[1]Despesa - Access Emag'!H37</f>
        <v>0</v>
      </c>
      <c r="D63" s="26"/>
      <c r="E63" s="26"/>
      <c r="F63" s="26"/>
      <c r="G63" s="26"/>
      <c r="H63" s="26"/>
      <c r="I63" s="26"/>
    </row>
    <row r="64" spans="1:9" x14ac:dyDescent="0.2">
      <c r="A64" s="3" t="s">
        <v>18</v>
      </c>
      <c r="B64" s="3" t="s">
        <v>83</v>
      </c>
      <c r="C64" s="14">
        <f>+'[1]Despesa - Access'!H38+'[1]Despesa - Access Emag'!H38</f>
        <v>0</v>
      </c>
      <c r="D64" s="26"/>
      <c r="E64" s="26"/>
      <c r="F64" s="26"/>
      <c r="G64" s="26"/>
      <c r="H64" s="26"/>
      <c r="I64" s="26"/>
    </row>
    <row r="65" spans="1:9" x14ac:dyDescent="0.2">
      <c r="A65" s="16" t="s">
        <v>24</v>
      </c>
      <c r="B65" s="16"/>
      <c r="C65" s="14">
        <f>SUM(C63:C64)</f>
        <v>0</v>
      </c>
      <c r="D65" s="26"/>
      <c r="E65" s="26"/>
      <c r="F65" s="26"/>
      <c r="G65" s="26"/>
      <c r="H65" s="26"/>
      <c r="I65" s="26"/>
    </row>
    <row r="67" spans="1:9" x14ac:dyDescent="0.2">
      <c r="A67" s="9" t="s">
        <v>84</v>
      </c>
    </row>
    <row r="69" spans="1:9" x14ac:dyDescent="0.2">
      <c r="A69" s="11" t="s">
        <v>13</v>
      </c>
      <c r="B69" s="11" t="s">
        <v>14</v>
      </c>
      <c r="C69" s="12" t="s">
        <v>15</v>
      </c>
      <c r="D69" s="25"/>
      <c r="E69" s="25"/>
      <c r="F69" s="25"/>
      <c r="G69" s="25"/>
      <c r="H69" s="25"/>
      <c r="I69" s="25"/>
    </row>
    <row r="70" spans="1:9" x14ac:dyDescent="0.2">
      <c r="A70" s="3" t="s">
        <v>16</v>
      </c>
      <c r="B70" s="3" t="s">
        <v>85</v>
      </c>
      <c r="C70" s="19">
        <f>'[1]Financeiro - Access'!H2+'[1]Financeiro - Access Emag'!H2</f>
        <v>44057723.770000003</v>
      </c>
      <c r="D70" s="27"/>
      <c r="E70" s="27"/>
      <c r="F70" s="27"/>
      <c r="G70" s="27"/>
      <c r="H70" s="27"/>
      <c r="I70" s="27"/>
    </row>
    <row r="71" spans="1:9" x14ac:dyDescent="0.2">
      <c r="A71" s="3" t="s">
        <v>18</v>
      </c>
      <c r="B71" s="3" t="s">
        <v>86</v>
      </c>
      <c r="C71" s="19">
        <f>'[1]Financeiro - Access'!H3+'[1]Financeiro - Access Emag'!H3</f>
        <v>7476732.6100000003</v>
      </c>
      <c r="D71" s="27"/>
      <c r="E71" s="27"/>
      <c r="F71" s="27"/>
      <c r="G71" s="27"/>
      <c r="H71" s="27"/>
      <c r="I71" s="27"/>
    </row>
    <row r="72" spans="1:9" x14ac:dyDescent="0.2">
      <c r="A72" s="3" t="s">
        <v>20</v>
      </c>
      <c r="B72" s="3" t="s">
        <v>87</v>
      </c>
      <c r="C72" s="19">
        <f>'[1]Financeiro - Access'!H4+'[1]Financeiro - Access Emag'!H4</f>
        <v>0</v>
      </c>
      <c r="D72" s="27"/>
      <c r="E72" s="27"/>
      <c r="F72" s="27"/>
      <c r="G72" s="27"/>
      <c r="H72" s="27"/>
      <c r="I72" s="27"/>
    </row>
    <row r="73" spans="1:9" x14ac:dyDescent="0.2">
      <c r="A73" s="3" t="s">
        <v>22</v>
      </c>
      <c r="B73" s="3" t="s">
        <v>88</v>
      </c>
      <c r="C73" s="19">
        <f>'[1]Financeiro - Access'!H5+'[1]Financeiro - Access Emag'!H5</f>
        <v>0</v>
      </c>
      <c r="D73" s="27"/>
      <c r="E73" s="27"/>
      <c r="F73" s="27"/>
      <c r="G73" s="27"/>
      <c r="H73" s="27"/>
      <c r="I73" s="27"/>
    </row>
    <row r="74" spans="1:9" x14ac:dyDescent="0.2">
      <c r="A74" s="16" t="s">
        <v>24</v>
      </c>
      <c r="B74" s="16"/>
      <c r="C74" s="14">
        <f>SUM(C70:C73)</f>
        <v>51534456.380000003</v>
      </c>
      <c r="D74" s="26"/>
      <c r="E74" s="26"/>
      <c r="F74" s="26"/>
      <c r="G74" s="26"/>
      <c r="H74" s="26"/>
      <c r="I74" s="26"/>
    </row>
    <row r="76" spans="1:9" x14ac:dyDescent="0.2">
      <c r="A76" s="9" t="s">
        <v>89</v>
      </c>
    </row>
    <row r="78" spans="1:9" x14ac:dyDescent="0.2">
      <c r="A78" s="11" t="s">
        <v>13</v>
      </c>
      <c r="B78" s="11" t="s">
        <v>14</v>
      </c>
      <c r="C78" s="12" t="s">
        <v>15</v>
      </c>
      <c r="D78" s="25"/>
      <c r="E78" s="25"/>
      <c r="F78" s="25"/>
      <c r="G78" s="25"/>
      <c r="H78" s="25"/>
      <c r="I78" s="25"/>
    </row>
    <row r="79" spans="1:9" x14ac:dyDescent="0.2">
      <c r="A79" s="3" t="s">
        <v>16</v>
      </c>
      <c r="B79" s="3" t="s">
        <v>90</v>
      </c>
      <c r="C79" s="19">
        <v>0</v>
      </c>
      <c r="D79" s="27"/>
      <c r="E79" s="27"/>
      <c r="F79" s="27"/>
      <c r="G79" s="27"/>
      <c r="H79" s="27"/>
      <c r="I79" s="27"/>
    </row>
    <row r="80" spans="1:9" x14ac:dyDescent="0.2">
      <c r="A80" s="3" t="s">
        <v>18</v>
      </c>
      <c r="B80" s="3" t="s">
        <v>91</v>
      </c>
      <c r="C80" s="19">
        <v>0</v>
      </c>
      <c r="D80" s="27"/>
      <c r="E80" s="27"/>
      <c r="F80" s="27"/>
      <c r="G80" s="27"/>
      <c r="H80" s="27"/>
      <c r="I80" s="27"/>
    </row>
    <row r="81" spans="1:9" x14ac:dyDescent="0.2">
      <c r="A81" s="3" t="s">
        <v>20</v>
      </c>
      <c r="B81" s="3" t="s">
        <v>92</v>
      </c>
      <c r="C81" s="19">
        <v>0</v>
      </c>
      <c r="D81" s="27"/>
      <c r="E81" s="27"/>
      <c r="F81" s="27"/>
      <c r="G81" s="27"/>
      <c r="H81" s="27"/>
      <c r="I81" s="27"/>
    </row>
    <row r="82" spans="1:9" x14ac:dyDescent="0.2">
      <c r="A82" s="3" t="s">
        <v>22</v>
      </c>
      <c r="B82" s="3" t="s">
        <v>93</v>
      </c>
      <c r="C82" s="19">
        <v>0</v>
      </c>
      <c r="D82" s="27"/>
      <c r="E82" s="27"/>
      <c r="F82" s="27"/>
      <c r="G82" s="27"/>
      <c r="H82" s="27"/>
      <c r="I82" s="27"/>
    </row>
    <row r="83" spans="1:9" x14ac:dyDescent="0.2">
      <c r="A83" s="16" t="s">
        <v>24</v>
      </c>
      <c r="B83" s="16"/>
      <c r="C83" s="14">
        <f>SUM(C79:C82)</f>
        <v>0</v>
      </c>
      <c r="D83" s="26"/>
      <c r="E83" s="26"/>
      <c r="F83" s="26"/>
      <c r="G83" s="26"/>
      <c r="H83" s="26"/>
      <c r="I83" s="26"/>
    </row>
    <row r="84" spans="1:9" x14ac:dyDescent="0.2">
      <c r="A84" s="20" t="s">
        <v>94</v>
      </c>
      <c r="B84" s="20"/>
      <c r="C84" s="20"/>
      <c r="D84" s="28"/>
      <c r="E84" s="28"/>
      <c r="F84" s="28"/>
      <c r="G84" s="28"/>
      <c r="H84" s="28"/>
      <c r="I84" s="28"/>
    </row>
    <row r="85" spans="1:9" x14ac:dyDescent="0.2">
      <c r="A85" s="21" t="s">
        <v>95</v>
      </c>
      <c r="B85" s="21"/>
      <c r="C85" s="21"/>
      <c r="D85" s="29"/>
      <c r="E85" s="29"/>
      <c r="F85" s="29"/>
      <c r="G85" s="29"/>
      <c r="H85" s="29"/>
      <c r="I85" s="2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2018-12-17T14:19:30Z</dcterms:created>
  <dcterms:modified xsi:type="dcterms:W3CDTF">2018-12-17T14:20:00Z</dcterms:modified>
</cp:coreProperties>
</file>