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\090029\"/>
    </mc:Choice>
  </mc:AlternateContent>
  <bookViews>
    <workbookView xWindow="0" yWindow="0" windowWidth="19200" windowHeight="5660"/>
  </bookViews>
  <sheets>
    <sheet name="Anexo I - Fev" sheetId="1" r:id="rId1"/>
  </sheets>
  <externalReferences>
    <externalReference r:id="rId2"/>
  </externalReferences>
  <definedNames>
    <definedName name="_xlnm.Print_Area" localSheetId="0">'Anexo I - Fev'!$A$1:$C$84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74" i="1"/>
  <c r="C71" i="1"/>
  <c r="C70" i="1"/>
  <c r="C74" i="1" s="1"/>
  <c r="C65" i="1"/>
  <c r="D58" i="1"/>
  <c r="C57" i="1"/>
  <c r="C58" i="1" s="1"/>
  <c r="G58" i="1" s="1"/>
  <c r="F48" i="1"/>
  <c r="D48" i="1"/>
  <c r="E48" i="1" s="1"/>
  <c r="C47" i="1"/>
  <c r="C45" i="1"/>
  <c r="C43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48" i="1" s="1"/>
  <c r="G48" i="1" s="1"/>
  <c r="C22" i="1"/>
  <c r="F17" i="1"/>
  <c r="D17" i="1"/>
  <c r="C15" i="1"/>
  <c r="C14" i="1"/>
  <c r="C13" i="1"/>
  <c r="C17" i="1" s="1"/>
  <c r="G17" i="1" s="1"/>
  <c r="E17" i="1" l="1"/>
  <c r="E58" i="1"/>
  <c r="E74" i="1"/>
</calcChain>
</file>

<file path=xl/sharedStrings.xml><?xml version="1.0" encoding="utf-8"?>
<sst xmlns="http://schemas.openxmlformats.org/spreadsheetml/2006/main" count="136" uniqueCount="95">
  <si>
    <t>ANEXO I</t>
  </si>
  <si>
    <t>Sigla</t>
  </si>
  <si>
    <t>TRF 3</t>
  </si>
  <si>
    <t>Nome do Órgão</t>
  </si>
  <si>
    <t>TRIBUNAL REGIONAL FEDERAL DA 3ª REGIÃO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</si>
  <si>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</si>
  <si>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</si>
  <si>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</si>
  <si>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</si>
  <si>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</si>
  <si>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02/2026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</si>
  <si>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</si>
  <si>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</si>
  <si>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</si>
  <si>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</si>
  <si>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</si>
  <si>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</si>
  <si>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</si>
  <si>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</si>
  <si>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</si>
  <si>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</si>
  <si>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</si>
  <si>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</si>
  <si>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</si>
  <si>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CONOR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</si>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</sst>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1" applyNumberFormat="1" applyFont="1"/>
    <xf numFmtId="40" fontId="3" fillId="0" borderId="0" xfId="0" applyNumberFormat="1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0" fontId="3" fillId="0" borderId="1" xfId="0" applyNumberFormat="1" applyFont="1" applyBorder="1"/>
    <xf numFmtId="164" fontId="3" fillId="0" borderId="1" xfId="0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Transparencia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>
        <row r="1">
          <cell r="D1">
            <v>44507800.5</v>
          </cell>
        </row>
        <row r="2">
          <cell r="D2">
            <v>16932264.539999999</v>
          </cell>
        </row>
        <row r="3">
          <cell r="D3">
            <v>7371600.46</v>
          </cell>
          <cell r="I3">
            <v>68811665.5</v>
          </cell>
        </row>
        <row r="4">
          <cell r="D4">
            <v>146995.74</v>
          </cell>
        </row>
        <row r="5">
          <cell r="D5">
            <v>3641383.46</v>
          </cell>
        </row>
        <row r="6">
          <cell r="D6">
            <v>236610.89</v>
          </cell>
        </row>
        <row r="7">
          <cell r="D7">
            <v>3279520.38</v>
          </cell>
        </row>
        <row r="8">
          <cell r="D8">
            <v>204615.8</v>
          </cell>
          <cell r="H8">
            <v>20642.62</v>
          </cell>
        </row>
        <row r="9">
          <cell r="D9">
            <v>22975.15</v>
          </cell>
          <cell r="H9">
            <v>5278.96</v>
          </cell>
        </row>
        <row r="10">
          <cell r="D10">
            <v>41670.86</v>
          </cell>
        </row>
        <row r="11">
          <cell r="D11">
            <v>268497.07</v>
          </cell>
        </row>
        <row r="12">
          <cell r="D12">
            <v>8389.74</v>
          </cell>
        </row>
        <row r="13">
          <cell r="D13">
            <v>506865.22</v>
          </cell>
        </row>
        <row r="14">
          <cell r="D14">
            <v>1606.35</v>
          </cell>
        </row>
        <row r="15">
          <cell r="D15">
            <v>17228.09</v>
          </cell>
        </row>
        <row r="16">
          <cell r="D16">
            <v>464196.36</v>
          </cell>
        </row>
        <row r="17">
          <cell r="D17">
            <v>546804.34</v>
          </cell>
        </row>
        <row r="18">
          <cell r="D18">
            <v>251200.16</v>
          </cell>
        </row>
        <row r="19">
          <cell r="D19">
            <v>752987.97</v>
          </cell>
        </row>
        <row r="20">
          <cell r="D20">
            <v>1046.23</v>
          </cell>
          <cell r="H20">
            <v>9541.66</v>
          </cell>
        </row>
        <row r="21">
          <cell r="D21">
            <v>17436.62</v>
          </cell>
        </row>
        <row r="22">
          <cell r="D22">
            <v>10789.32</v>
          </cell>
        </row>
        <row r="23">
          <cell r="D23">
            <v>344682.75</v>
          </cell>
          <cell r="H23">
            <v>516.09</v>
          </cell>
          <cell r="I23">
            <v>10801481.830000002</v>
          </cell>
        </row>
        <row r="24">
          <cell r="D24">
            <v>33599</v>
          </cell>
          <cell r="I24">
            <v>33599</v>
          </cell>
        </row>
        <row r="25">
          <cell r="D25">
            <v>69090750.019999996</v>
          </cell>
        </row>
        <row r="26">
          <cell r="D26">
            <v>18148378.800000001</v>
          </cell>
          <cell r="H26">
            <v>120000</v>
          </cell>
          <cell r="I26">
            <v>87359128.819999993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tabSelected="1" view="pageBreakPreview" topLeftCell="A3" zoomScaleNormal="100" zoomScaleSheetLayoutView="100" workbookViewId="0">
      <selection activeCell="B6" sqref="B6:C6"/>
    </sheetView>
  </sheetViews>
  <sheetFormatPr defaultRowHeight="14" x14ac:dyDescent="0.3"/>
  <cols>
    <col min="1" max="1" width="25.7265625" customWidth="1"/>
    <col min="2" max="2" width="70.7265625" customWidth="1"/>
    <col min="3" max="3" width="16.81640625" style="12" customWidth="1"/>
    <col min="4" max="4" width="15.26953125" style="2" customWidth="1"/>
    <col min="5" max="5" width="6.453125" style="2" bestFit="1" customWidth="1"/>
    <col min="6" max="6" width="15.26953125" style="3" customWidth="1"/>
    <col min="7" max="7" width="15.26953125" style="4" customWidth="1"/>
    <col min="8" max="8" width="8.7265625" style="4"/>
    <col min="9" max="9" width="10.1796875" style="4" bestFit="1" customWidth="1"/>
    <col min="10" max="10" width="9.26953125" style="4" bestFit="1" customWidth="1"/>
  </cols>
  <sheetData>
    <row r="1" spans="1:7" x14ac:dyDescent="0.3">
      <c r="A1" s="1" t="s">
        <v>0</v>
      </c>
      <c r="B1" s="1"/>
      <c r="C1" s="1"/>
    </row>
    <row r="3" spans="1:7" x14ac:dyDescent="0.3">
      <c r="A3" s="5" t="s">
        <v>1</v>
      </c>
      <c r="B3" s="6" t="s">
        <v>2</v>
      </c>
      <c r="C3" s="6"/>
    </row>
    <row r="4" spans="1:7" x14ac:dyDescent="0.3">
      <c r="A4" s="5" t="s">
        <v>3</v>
      </c>
      <c r="B4" s="6" t="s">
        <v>4</v>
      </c>
      <c r="C4" s="6"/>
    </row>
    <row r="5" spans="1:7" ht="12.5" customHeight="1" x14ac:dyDescent="0.3">
      <c r="A5" s="5" t="s">
        <v>5</v>
      </c>
      <c r="B5" s="7" t="s">
        <v>6</v>
      </c>
      <c r="C5" s="6"/>
    </row>
    <row r="6" spans="1:7" x14ac:dyDescent="0.3">
      <c r="A6" s="5" t="s">
        <v>7</v>
      </c>
      <c r="B6" s="6" t="s">
        <v>8</v>
      </c>
      <c r="C6" s="6"/>
    </row>
    <row r="7" spans="1:7" x14ac:dyDescent="0.3">
      <c r="A7" s="5" t="s">
        <v>9</v>
      </c>
      <c r="B7" s="8" t="s">
        <v>10</v>
      </c>
      <c r="C7" s="9"/>
    </row>
    <row r="8" spans="1:7" x14ac:dyDescent="0.3">
      <c r="A8" s="5" t="s">
        <v>11</v>
      </c>
      <c r="B8" s="10">
        <v>46099</v>
      </c>
      <c r="C8" s="6"/>
    </row>
    <row r="10" spans="1:7" x14ac:dyDescent="0.3">
      <c r="A10" s="11" t="s">
        <v>12</v>
      </c>
    </row>
    <row r="12" spans="1:7" x14ac:dyDescent="0.3">
      <c r="A12" s="13" t="s">
        <v>13</v>
      </c>
      <c r="B12" s="13" t="s">
        <v>14</v>
      </c>
      <c r="C12" s="14" t="s">
        <v>15</v>
      </c>
    </row>
    <row r="13" spans="1:7" x14ac:dyDescent="0.3">
      <c r="A13" s="5" t="s">
        <v>16</v>
      </c>
      <c r="B13" s="15" t="s">
        <v>17</v>
      </c>
      <c r="C13" s="16">
        <f>'[1]TesGer - Fev'!D1</f>
        <v>44507800.5</v>
      </c>
    </row>
    <row r="14" spans="1:7" x14ac:dyDescent="0.3">
      <c r="A14" s="5" t="s">
        <v>18</v>
      </c>
      <c r="B14" s="15" t="s">
        <v>19</v>
      </c>
      <c r="C14" s="16">
        <f>'[1]TesGer - Fev'!D2</f>
        <v>16932264.539999999</v>
      </c>
    </row>
    <row r="15" spans="1:7" x14ac:dyDescent="0.3">
      <c r="A15" s="5" t="s">
        <v>20</v>
      </c>
      <c r="B15" s="15" t="s">
        <v>21</v>
      </c>
      <c r="C15" s="16">
        <f>'[1]TesGer - Fev'!D3</f>
        <v>7371600.46</v>
      </c>
    </row>
    <row r="16" spans="1:7" ht="50" x14ac:dyDescent="0.3">
      <c r="A16" s="17" t="s">
        <v>22</v>
      </c>
      <c r="B16" s="15" t="s">
        <v>23</v>
      </c>
      <c r="C16" s="18">
        <v>72291.37</v>
      </c>
      <c r="F16" s="19" t="s">
        <v>24</v>
      </c>
      <c r="G16" s="19"/>
    </row>
    <row r="17" spans="1:7" x14ac:dyDescent="0.3">
      <c r="A17" s="20" t="s">
        <v>25</v>
      </c>
      <c r="B17" s="20"/>
      <c r="C17" s="16">
        <f>SUM(C13:C16)</f>
        <v>68883956.870000005</v>
      </c>
      <c r="D17" s="2">
        <f>'[1]TesGer - Fev'!I3</f>
        <v>68811665.5</v>
      </c>
      <c r="E17" s="2">
        <f>D17-C17</f>
        <v>-72291.370000004768</v>
      </c>
      <c r="F17" s="21">
        <f>68811665.5</f>
        <v>68811665.5</v>
      </c>
      <c r="G17" s="22">
        <f>+C17-F17</f>
        <v>72291.370000004768</v>
      </c>
    </row>
    <row r="19" spans="1:7" x14ac:dyDescent="0.3">
      <c r="A19" s="11" t="s">
        <v>26</v>
      </c>
    </row>
    <row r="21" spans="1:7" x14ac:dyDescent="0.3">
      <c r="A21" s="13" t="s">
        <v>13</v>
      </c>
      <c r="B21" s="13" t="s">
        <v>14</v>
      </c>
      <c r="C21" s="14" t="s">
        <v>15</v>
      </c>
    </row>
    <row r="22" spans="1:7" x14ac:dyDescent="0.3">
      <c r="A22" s="5" t="s">
        <v>16</v>
      </c>
      <c r="B22" s="5" t="s">
        <v>27</v>
      </c>
      <c r="C22" s="16">
        <f>'[1]TesGer - Fev'!D4</f>
        <v>146995.74</v>
      </c>
    </row>
    <row r="23" spans="1:7" x14ac:dyDescent="0.3">
      <c r="A23" s="5" t="s">
        <v>18</v>
      </c>
      <c r="B23" s="5" t="s">
        <v>28</v>
      </c>
      <c r="C23" s="16">
        <f>'[1]TesGer - Fev'!D5</f>
        <v>3641383.46</v>
      </c>
    </row>
    <row r="24" spans="1:7" x14ac:dyDescent="0.3">
      <c r="A24" s="5" t="s">
        <v>20</v>
      </c>
      <c r="B24" s="5" t="s">
        <v>29</v>
      </c>
      <c r="C24" s="16">
        <f>'[1]TesGer - Fev'!D6</f>
        <v>236610.89</v>
      </c>
    </row>
    <row r="25" spans="1:7" x14ac:dyDescent="0.3">
      <c r="A25" s="5" t="s">
        <v>22</v>
      </c>
      <c r="B25" s="5" t="s">
        <v>30</v>
      </c>
      <c r="C25" s="16">
        <f>'[1]TesGer - Fev'!D7</f>
        <v>3279520.38</v>
      </c>
    </row>
    <row r="26" spans="1:7" x14ac:dyDescent="0.3">
      <c r="A26" s="5" t="s">
        <v>31</v>
      </c>
      <c r="B26" s="5" t="s">
        <v>32</v>
      </c>
      <c r="C26" s="16">
        <f>'[1]TesGer - Fev'!D8+'[1]TesGer - Fev'!H8</f>
        <v>225258.41999999998</v>
      </c>
    </row>
    <row r="27" spans="1:7" x14ac:dyDescent="0.3">
      <c r="A27" s="5" t="s">
        <v>33</v>
      </c>
      <c r="B27" s="5" t="s">
        <v>34</v>
      </c>
      <c r="C27" s="16">
        <f>'[1]TesGer - Fev'!D9+'[1]TesGer - Fev'!H9</f>
        <v>28254.11</v>
      </c>
    </row>
    <row r="28" spans="1:7" x14ac:dyDescent="0.3">
      <c r="A28" s="5" t="s">
        <v>35</v>
      </c>
      <c r="B28" s="5" t="s">
        <v>36</v>
      </c>
      <c r="C28" s="16">
        <f>'[1]TesGer - Fev'!D10</f>
        <v>41670.86</v>
      </c>
    </row>
    <row r="29" spans="1:7" x14ac:dyDescent="0.3">
      <c r="A29" s="5" t="s">
        <v>37</v>
      </c>
      <c r="B29" s="5" t="s">
        <v>38</v>
      </c>
      <c r="C29" s="16">
        <f>'[1]TesGer - Fev'!D11</f>
        <v>268497.07</v>
      </c>
    </row>
    <row r="30" spans="1:7" x14ac:dyDescent="0.3">
      <c r="A30" s="5" t="s">
        <v>39</v>
      </c>
      <c r="B30" s="5" t="s">
        <v>40</v>
      </c>
      <c r="C30" s="16">
        <f>'[1]TesGer - Fev'!D12</f>
        <v>8389.74</v>
      </c>
    </row>
    <row r="31" spans="1:7" x14ac:dyDescent="0.3">
      <c r="A31" s="5" t="s">
        <v>41</v>
      </c>
      <c r="B31" s="5" t="s">
        <v>42</v>
      </c>
      <c r="C31" s="16">
        <f>'[1]TesGer - Fev'!D13</f>
        <v>506865.22</v>
      </c>
    </row>
    <row r="32" spans="1:7" x14ac:dyDescent="0.3">
      <c r="A32" s="5" t="s">
        <v>43</v>
      </c>
      <c r="B32" s="5" t="s">
        <v>44</v>
      </c>
      <c r="C32" s="16">
        <f>'[1]TesGer - Fev'!D14</f>
        <v>1606.35</v>
      </c>
    </row>
    <row r="33" spans="1:7" x14ac:dyDescent="0.3">
      <c r="A33" s="5" t="s">
        <v>45</v>
      </c>
      <c r="B33" s="5" t="s">
        <v>46</v>
      </c>
      <c r="C33" s="16">
        <f>'[1]TesGer - Fev'!D15</f>
        <v>17228.09</v>
      </c>
    </row>
    <row r="34" spans="1:7" ht="62.5" x14ac:dyDescent="0.3">
      <c r="A34" s="17" t="s">
        <v>47</v>
      </c>
      <c r="B34" s="23" t="s">
        <v>48</v>
      </c>
      <c r="C34" s="16">
        <f>'[1]TesGer - Fev'!D16</f>
        <v>464196.36</v>
      </c>
    </row>
    <row r="35" spans="1:7" x14ac:dyDescent="0.3">
      <c r="A35" s="5" t="s">
        <v>49</v>
      </c>
      <c r="B35" s="5" t="s">
        <v>50</v>
      </c>
      <c r="C35" s="16">
        <f>'[1]TesGer - Fev'!D17</f>
        <v>546804.34</v>
      </c>
    </row>
    <row r="36" spans="1:7" x14ac:dyDescent="0.3">
      <c r="A36" s="5" t="s">
        <v>51</v>
      </c>
      <c r="B36" s="5" t="s">
        <v>52</v>
      </c>
      <c r="C36" s="16">
        <f>'[1]TesGer - Fev'!D18</f>
        <v>251200.16</v>
      </c>
    </row>
    <row r="37" spans="1:7" x14ac:dyDescent="0.3">
      <c r="A37" s="5" t="s">
        <v>53</v>
      </c>
      <c r="B37" s="5" t="s">
        <v>54</v>
      </c>
      <c r="C37" s="16">
        <v>0</v>
      </c>
    </row>
    <row r="38" spans="1:7" ht="25.5" x14ac:dyDescent="0.3">
      <c r="A38" s="17" t="s">
        <v>55</v>
      </c>
      <c r="B38" s="24" t="s">
        <v>56</v>
      </c>
      <c r="C38" s="16">
        <f>'[1]TesGer - Fev'!D19</f>
        <v>752987.97</v>
      </c>
    </row>
    <row r="39" spans="1:7" x14ac:dyDescent="0.3">
      <c r="A39" s="5" t="s">
        <v>57</v>
      </c>
      <c r="B39" s="5" t="s">
        <v>58</v>
      </c>
      <c r="C39" s="16">
        <f>'[1]TesGer - Fev'!D20+'[1]TesGer - Fev'!H20</f>
        <v>10587.89</v>
      </c>
    </row>
    <row r="40" spans="1:7" x14ac:dyDescent="0.3">
      <c r="A40" s="5" t="s">
        <v>59</v>
      </c>
      <c r="B40" s="5" t="s">
        <v>60</v>
      </c>
      <c r="C40" s="16">
        <v>0</v>
      </c>
    </row>
    <row r="41" spans="1:7" x14ac:dyDescent="0.3">
      <c r="A41" s="5" t="s">
        <v>61</v>
      </c>
      <c r="B41" s="5" t="s">
        <v>62</v>
      </c>
      <c r="C41" s="16">
        <v>0</v>
      </c>
    </row>
    <row r="42" spans="1:7" x14ac:dyDescent="0.3">
      <c r="A42" s="5" t="s">
        <v>63</v>
      </c>
      <c r="B42" s="5" t="s">
        <v>64</v>
      </c>
      <c r="C42" s="16">
        <v>0</v>
      </c>
    </row>
    <row r="43" spans="1:7" x14ac:dyDescent="0.3">
      <c r="A43" s="5" t="s">
        <v>65</v>
      </c>
      <c r="B43" s="5" t="s">
        <v>66</v>
      </c>
      <c r="C43" s="16">
        <f>'[1]TesGer - Fev'!D21</f>
        <v>17436.62</v>
      </c>
    </row>
    <row r="44" spans="1:7" x14ac:dyDescent="0.3">
      <c r="A44" s="5" t="s">
        <v>67</v>
      </c>
      <c r="B44" s="5" t="s">
        <v>68</v>
      </c>
      <c r="C44" s="16">
        <v>0</v>
      </c>
    </row>
    <row r="45" spans="1:7" x14ac:dyDescent="0.3">
      <c r="A45" s="5" t="s">
        <v>69</v>
      </c>
      <c r="B45" s="5" t="s">
        <v>70</v>
      </c>
      <c r="C45" s="16">
        <f>'[1]TesGer - Fev'!D22</f>
        <v>10789.32</v>
      </c>
    </row>
    <row r="46" spans="1:7" x14ac:dyDescent="0.3">
      <c r="A46" s="5" t="s">
        <v>71</v>
      </c>
      <c r="B46" s="5" t="s">
        <v>72</v>
      </c>
      <c r="C46" s="16">
        <v>0</v>
      </c>
    </row>
    <row r="47" spans="1:7" x14ac:dyDescent="0.3">
      <c r="A47" s="5" t="s">
        <v>73</v>
      </c>
      <c r="B47" s="5" t="s">
        <v>74</v>
      </c>
      <c r="C47" s="16">
        <f>'[1]TesGer - Fev'!D23+'[1]TesGer - Fev'!H23</f>
        <v>345198.84</v>
      </c>
      <c r="F47" s="19" t="s">
        <v>24</v>
      </c>
      <c r="G47" s="19"/>
    </row>
    <row r="48" spans="1:7" x14ac:dyDescent="0.3">
      <c r="A48" s="20" t="s">
        <v>25</v>
      </c>
      <c r="B48" s="20"/>
      <c r="C48" s="18">
        <f>SUM(C22:C47)</f>
        <v>10801481.830000002</v>
      </c>
      <c r="D48" s="2">
        <f>'[1]TesGer - Fev'!I23</f>
        <v>10801481.830000002</v>
      </c>
      <c r="E48" s="2">
        <f>D48-C48</f>
        <v>0</v>
      </c>
      <c r="F48" s="21">
        <f>35979.33+10765502.5</f>
        <v>10801481.83</v>
      </c>
      <c r="G48" s="22">
        <f>+C48-F48</f>
        <v>0</v>
      </c>
    </row>
    <row r="50" spans="1:7" x14ac:dyDescent="0.3">
      <c r="A50" s="11" t="s">
        <v>75</v>
      </c>
    </row>
    <row r="52" spans="1:7" x14ac:dyDescent="0.3">
      <c r="A52" s="13" t="s">
        <v>13</v>
      </c>
      <c r="B52" s="13" t="s">
        <v>14</v>
      </c>
      <c r="C52" s="14" t="s">
        <v>15</v>
      </c>
    </row>
    <row r="53" spans="1:7" x14ac:dyDescent="0.3">
      <c r="A53" s="5" t="s">
        <v>16</v>
      </c>
      <c r="B53" s="5" t="s">
        <v>76</v>
      </c>
      <c r="C53" s="16">
        <v>0</v>
      </c>
    </row>
    <row r="54" spans="1:7" x14ac:dyDescent="0.3">
      <c r="A54" s="5" t="s">
        <v>18</v>
      </c>
      <c r="B54" s="5" t="s">
        <v>77</v>
      </c>
      <c r="C54" s="16">
        <v>0</v>
      </c>
    </row>
    <row r="55" spans="1:7" x14ac:dyDescent="0.3">
      <c r="A55" s="5" t="s">
        <v>20</v>
      </c>
      <c r="B55" s="5" t="s">
        <v>78</v>
      </c>
      <c r="C55" s="16">
        <v>0</v>
      </c>
    </row>
    <row r="56" spans="1:7" x14ac:dyDescent="0.3">
      <c r="A56" s="5" t="s">
        <v>22</v>
      </c>
      <c r="B56" s="5" t="s">
        <v>79</v>
      </c>
      <c r="C56" s="16">
        <v>0</v>
      </c>
    </row>
    <row r="57" spans="1:7" x14ac:dyDescent="0.3">
      <c r="A57" s="5" t="s">
        <v>31</v>
      </c>
      <c r="B57" s="5" t="s">
        <v>80</v>
      </c>
      <c r="C57" s="16">
        <f>'[1]TesGer - Fev'!D24</f>
        <v>33599</v>
      </c>
      <c r="F57" s="19" t="s">
        <v>24</v>
      </c>
      <c r="G57" s="19"/>
    </row>
    <row r="58" spans="1:7" x14ac:dyDescent="0.3">
      <c r="A58" s="20" t="s">
        <v>25</v>
      </c>
      <c r="B58" s="20"/>
      <c r="C58" s="16">
        <f>SUM(C53:C57)</f>
        <v>33599</v>
      </c>
      <c r="D58" s="2">
        <f>'[1]TesGer - Fev'!I24</f>
        <v>33599</v>
      </c>
      <c r="E58" s="2">
        <f>D58-C58</f>
        <v>0</v>
      </c>
      <c r="F58" s="21">
        <v>33599</v>
      </c>
      <c r="G58" s="22">
        <f>+C58-F58</f>
        <v>0</v>
      </c>
    </row>
    <row r="60" spans="1:7" x14ac:dyDescent="0.3">
      <c r="A60" s="11" t="s">
        <v>81</v>
      </c>
    </row>
    <row r="62" spans="1:7" x14ac:dyDescent="0.3">
      <c r="A62" s="13" t="s">
        <v>13</v>
      </c>
      <c r="B62" s="13" t="s">
        <v>14</v>
      </c>
      <c r="C62" s="14" t="s">
        <v>15</v>
      </c>
    </row>
    <row r="63" spans="1:7" x14ac:dyDescent="0.3">
      <c r="A63" s="5" t="s">
        <v>16</v>
      </c>
      <c r="B63" s="5" t="s">
        <v>82</v>
      </c>
      <c r="C63" s="16">
        <v>0</v>
      </c>
    </row>
    <row r="64" spans="1:7" x14ac:dyDescent="0.3">
      <c r="A64" s="5" t="s">
        <v>18</v>
      </c>
      <c r="B64" s="5" t="s">
        <v>83</v>
      </c>
      <c r="C64" s="16">
        <v>0</v>
      </c>
    </row>
    <row r="65" spans="1:5" x14ac:dyDescent="0.3">
      <c r="A65" s="20" t="s">
        <v>25</v>
      </c>
      <c r="B65" s="20"/>
      <c r="C65" s="16">
        <f>SUM(C63:C64)</f>
        <v>0</v>
      </c>
    </row>
    <row r="67" spans="1:5" x14ac:dyDescent="0.3">
      <c r="A67" s="11" t="s">
        <v>84</v>
      </c>
    </row>
    <row r="69" spans="1:5" x14ac:dyDescent="0.3">
      <c r="A69" s="13" t="s">
        <v>13</v>
      </c>
      <c r="B69" s="13" t="s">
        <v>14</v>
      </c>
      <c r="C69" s="14" t="s">
        <v>15</v>
      </c>
    </row>
    <row r="70" spans="1:5" x14ac:dyDescent="0.3">
      <c r="A70" s="5" t="s">
        <v>16</v>
      </c>
      <c r="B70" s="5" t="s">
        <v>85</v>
      </c>
      <c r="C70" s="25">
        <f>'[1]TesGer - Fev'!D25</f>
        <v>69090750.019999996</v>
      </c>
    </row>
    <row r="71" spans="1:5" x14ac:dyDescent="0.3">
      <c r="A71" s="5" t="s">
        <v>18</v>
      </c>
      <c r="B71" s="5" t="s">
        <v>86</v>
      </c>
      <c r="C71" s="25">
        <f>'[1]TesGer - Fev'!D26+'[1]TesGer - Fev'!H26</f>
        <v>18268378.800000001</v>
      </c>
    </row>
    <row r="72" spans="1:5" x14ac:dyDescent="0.3">
      <c r="A72" s="5" t="s">
        <v>20</v>
      </c>
      <c r="B72" s="5" t="s">
        <v>87</v>
      </c>
      <c r="C72" s="25">
        <v>0</v>
      </c>
    </row>
    <row r="73" spans="1:5" x14ac:dyDescent="0.3">
      <c r="A73" s="5" t="s">
        <v>22</v>
      </c>
      <c r="B73" s="5" t="s">
        <v>88</v>
      </c>
      <c r="C73" s="25">
        <v>0</v>
      </c>
    </row>
    <row r="74" spans="1:5" x14ac:dyDescent="0.3">
      <c r="A74" s="20" t="s">
        <v>25</v>
      </c>
      <c r="B74" s="20"/>
      <c r="C74" s="16">
        <f>SUM(C70:C73)</f>
        <v>87359128.819999993</v>
      </c>
      <c r="D74" s="2">
        <f>'[1]TesGer - Fev'!I26</f>
        <v>87359128.819999993</v>
      </c>
      <c r="E74" s="2">
        <f>D74-C74</f>
        <v>0</v>
      </c>
    </row>
    <row r="76" spans="1:5" x14ac:dyDescent="0.3">
      <c r="A76" s="11" t="s">
        <v>89</v>
      </c>
    </row>
    <row r="78" spans="1:5" x14ac:dyDescent="0.3">
      <c r="A78" s="13" t="s">
        <v>13</v>
      </c>
      <c r="B78" s="13" t="s">
        <v>14</v>
      </c>
      <c r="C78" s="14" t="s">
        <v>15</v>
      </c>
    </row>
    <row r="79" spans="1:5" x14ac:dyDescent="0.3">
      <c r="A79" s="5" t="s">
        <v>16</v>
      </c>
      <c r="B79" s="5" t="s">
        <v>90</v>
      </c>
      <c r="C79" s="25">
        <v>0</v>
      </c>
    </row>
    <row r="80" spans="1:5" x14ac:dyDescent="0.3">
      <c r="A80" s="5" t="s">
        <v>18</v>
      </c>
      <c r="B80" s="5" t="s">
        <v>91</v>
      </c>
      <c r="C80" s="25">
        <v>0</v>
      </c>
    </row>
    <row r="81" spans="1:3" x14ac:dyDescent="0.3">
      <c r="A81" s="5" t="s">
        <v>20</v>
      </c>
      <c r="B81" s="5" t="s">
        <v>92</v>
      </c>
      <c r="C81" s="25">
        <v>0</v>
      </c>
    </row>
    <row r="82" spans="1:3" x14ac:dyDescent="0.3">
      <c r="A82" s="5" t="s">
        <v>22</v>
      </c>
      <c r="B82" s="5" t="s">
        <v>93</v>
      </c>
      <c r="C82" s="25">
        <v>0</v>
      </c>
    </row>
    <row r="83" spans="1:3" x14ac:dyDescent="0.3">
      <c r="A83" s="20" t="s">
        <v>25</v>
      </c>
      <c r="B83" s="20"/>
      <c r="C83" s="16">
        <f>SUM(C79:C82)</f>
        <v>0</v>
      </c>
    </row>
    <row r="84" spans="1:3" x14ac:dyDescent="0.3">
      <c r="A84" s="26" t="s">
        <v>94</v>
      </c>
      <c r="B84" s="26"/>
      <c r="C84" s="26"/>
    </row>
  </sheetData>
  <mergeCells count="17">
    <mergeCell ref="A58:B58"/>
    <mergeCell ref="A65:B65"/>
    <mergeCell ref="A74:B74"/>
    <mergeCell ref="A83:B83"/>
    <mergeCell ref="A84:C84"/>
    <mergeCell ref="B8:C8"/>
    <mergeCell ref="F16:G16"/>
    <mergeCell ref="A17:B17"/>
    <mergeCell ref="F47:G47"/>
    <mergeCell ref="A48:B48"/>
    <mergeCell ref="F57:G57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Fev</vt:lpstr>
      <vt:lpstr>'Anexo I - Fev'!Area_de_impressao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2026-03-20T15:08:58Z</dcterms:created>
  <dcterms:modified xsi:type="dcterms:W3CDTF">2026-03-20T15:09:14Z</dcterms:modified>
</cp:coreProperties>
</file>