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7795" windowHeight="12330"/>
  </bookViews>
  <sheets>
    <sheet name="Mar" sheetId="1" r:id="rId1"/>
  </sheets>
  <externalReferences>
    <externalReference r:id="rId2"/>
  </externalReferences>
  <definedNames>
    <definedName name="_xlnm.Print_Area" localSheetId="0">Mar!$A$1:$X$22</definedName>
  </definedNames>
  <calcPr calcId="144525"/>
</workbook>
</file>

<file path=xl/calcChain.xml><?xml version="1.0" encoding="utf-8"?>
<calcChain xmlns="http://schemas.openxmlformats.org/spreadsheetml/2006/main">
  <c r="Q20" i="1" l="1"/>
  <c r="W19" i="1"/>
  <c r="U19" i="1"/>
  <c r="S19" i="1"/>
  <c r="P19" i="1"/>
  <c r="R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R18" i="1" s="1"/>
  <c r="V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R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R16" i="1" s="1"/>
  <c r="X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R14" i="1"/>
  <c r="X14" i="1" s="1"/>
  <c r="P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R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R12" i="1" s="1"/>
  <c r="X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R11" i="1" s="1"/>
  <c r="J11" i="1"/>
  <c r="I11" i="1"/>
  <c r="H11" i="1"/>
  <c r="G11" i="1"/>
  <c r="F11" i="1"/>
  <c r="E11" i="1"/>
  <c r="D11" i="1"/>
  <c r="C11" i="1"/>
  <c r="B11" i="1"/>
  <c r="A11" i="1"/>
  <c r="W10" i="1"/>
  <c r="W20" i="1" s="1"/>
  <c r="U10" i="1"/>
  <c r="U20" i="1" s="1"/>
  <c r="S10" i="1"/>
  <c r="S20" i="1" s="1"/>
  <c r="P10" i="1"/>
  <c r="N10" i="1"/>
  <c r="R10" i="1" s="1"/>
  <c r="J10" i="1"/>
  <c r="I10" i="1"/>
  <c r="H10" i="1"/>
  <c r="G10" i="1"/>
  <c r="F10" i="1"/>
  <c r="E10" i="1"/>
  <c r="D10" i="1"/>
  <c r="C10" i="1"/>
  <c r="B10" i="1"/>
  <c r="A10" i="1"/>
  <c r="X13" i="1" l="1"/>
  <c r="V13" i="1"/>
  <c r="T13" i="1"/>
  <c r="X11" i="1"/>
  <c r="T11" i="1"/>
  <c r="V11" i="1"/>
  <c r="T19" i="1"/>
  <c r="V19" i="1"/>
  <c r="X19" i="1"/>
  <c r="X15" i="1"/>
  <c r="T15" i="1"/>
  <c r="V15" i="1"/>
  <c r="T17" i="1"/>
  <c r="V17" i="1"/>
  <c r="X17" i="1"/>
  <c r="V12" i="1"/>
  <c r="V14" i="1"/>
  <c r="V16" i="1"/>
  <c r="P20" i="1"/>
  <c r="T10" i="1"/>
  <c r="X10" i="1"/>
  <c r="T12" i="1"/>
  <c r="T14" i="1"/>
  <c r="T16" i="1"/>
  <c r="T18" i="1"/>
  <c r="X18" i="1"/>
  <c r="V10" i="1"/>
  <c r="R20" i="1"/>
  <c r="V20" i="1" l="1"/>
  <c r="T20" i="1"/>
  <c r="X20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<sst xmlns="http://schemas.openxmlformats.org/spreadsheetml/2006/main" count="55" uniqueCount="51">
  <si>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</si>
  <si>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</si>
  <si>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</si>
  <si>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</si>
  <si>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090015 - SEÇÃO JUDICIÁRIA DE MATO GROSSO DO SUL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</si>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</sst>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7" fillId="0" borderId="0"/>
  </cellStyleXfs>
  <cellXfs count="59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4" fillId="0" borderId="0" xfId="0" applyFont="1" applyAlignment="1"/>
    <xf numFmtId="0" fontId="2" fillId="0" borderId="0" xfId="0" applyFo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2" fillId="0" borderId="21" xfId="2" applyNumberFormat="1" applyFont="1" applyFill="1" applyBorder="1" applyAlignment="1">
      <alignment horizontal="center" vertical="center" wrapText="1"/>
    </xf>
    <xf numFmtId="0" fontId="2" fillId="0" borderId="4" xfId="2" applyNumberFormat="1" applyFont="1" applyFill="1" applyBorder="1" applyAlignment="1">
      <alignment horizontal="left" vertical="center" wrapText="1"/>
    </xf>
    <xf numFmtId="0" fontId="2" fillId="0" borderId="4" xfId="2" applyNumberFormat="1" applyFont="1" applyFill="1" applyBorder="1" applyAlignment="1">
      <alignment horizontal="center" vertical="center" wrapText="1"/>
    </xf>
    <xf numFmtId="0" fontId="2" fillId="0" borderId="22" xfId="2" applyNumberFormat="1" applyFont="1" applyFill="1" applyBorder="1" applyAlignment="1">
      <alignment vertical="center" wrapText="1"/>
    </xf>
    <xf numFmtId="0" fontId="2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2" fillId="0" borderId="4" xfId="4" applyNumberFormat="1" applyFont="1" applyBorder="1" applyAlignment="1">
      <alignment horizontal="right" vertical="center"/>
    </xf>
    <xf numFmtId="164" fontId="2" fillId="0" borderId="4" xfId="3" applyNumberFormat="1" applyFont="1" applyBorder="1" applyAlignment="1">
      <alignment horizontal="right" vertical="center"/>
    </xf>
    <xf numFmtId="0" fontId="2" fillId="0" borderId="24" xfId="2" applyNumberFormat="1" applyFont="1" applyFill="1" applyBorder="1" applyAlignment="1">
      <alignment horizontal="center" vertical="center" wrapText="1"/>
    </xf>
    <xf numFmtId="0" fontId="2" fillId="0" borderId="24" xfId="2" applyNumberFormat="1" applyFont="1" applyFill="1" applyBorder="1" applyAlignment="1">
      <alignment horizontal="left" vertical="center" wrapText="1"/>
    </xf>
    <xf numFmtId="0" fontId="2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2" fillId="0" borderId="24" xfId="4" applyNumberFormat="1" applyFont="1" applyBorder="1" applyAlignment="1">
      <alignment horizontal="right" vertical="center"/>
    </xf>
    <xf numFmtId="164" fontId="2" fillId="0" borderId="24" xfId="3" applyNumberFormat="1" applyFont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2" fillId="0" borderId="27" xfId="4" applyNumberFormat="1" applyFont="1" applyFill="1" applyBorder="1" applyAlignment="1">
      <alignment horizontal="right" vertical="center" wrapText="1"/>
    </xf>
    <xf numFmtId="164" fontId="2" fillId="0" borderId="27" xfId="3" applyNumberFormat="1" applyFont="1" applyBorder="1" applyAlignment="1">
      <alignment horizontal="right" vertical="center"/>
    </xf>
    <xf numFmtId="0" fontId="4" fillId="0" borderId="0" xfId="0" applyFont="1" applyBorder="1"/>
  </cellXfs>
  <cellStyles count="9">
    <cellStyle name="Normal" xfId="0" builtinId="0"/>
    <cellStyle name="Normal 2" xfId="5"/>
    <cellStyle name="Normal 2 8" xfId="2"/>
    <cellStyle name="Normal 3" xfId="6"/>
    <cellStyle name="Normal 4" xfId="7"/>
    <cellStyle name="Normal 5" xfId="8"/>
    <cellStyle name="Porcentagem 11" xfId="1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9/Relat&#243;rio%20Final%20-%20Publica&#231;&#245;es/Anexo%20II%20-%20Transparencia%20Mensal%202019%20-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  <sheetName val="plan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0569</v>
          </cell>
          <cell r="F10" t="str">
            <v>PRESTACAO JURISDICIONAL NA JUSTICA FEDERAL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ORDINARIOS</v>
          </cell>
          <cell r="L10" t="str">
            <v>3</v>
          </cell>
          <cell r="M10">
            <v>2501590.04</v>
          </cell>
          <cell r="N10">
            <v>2501590.04</v>
          </cell>
          <cell r="O10">
            <v>2070576.89</v>
          </cell>
          <cell r="P10">
            <v>2070576.89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0569</v>
          </cell>
          <cell r="F11" t="str">
            <v>PRESTACAO JURISDICIONAL NA JUSTICA FEDERAL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ORDINARIOS</v>
          </cell>
          <cell r="L11" t="str">
            <v>4</v>
          </cell>
          <cell r="M11">
            <v>160890</v>
          </cell>
          <cell r="N11">
            <v>38680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0569</v>
          </cell>
          <cell r="F12" t="str">
            <v>PRESTACAO JURISDICIONAL NA JUSTICA FEDERAL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ORDINARIOS</v>
          </cell>
          <cell r="L12" t="str">
            <v>3</v>
          </cell>
          <cell r="M12">
            <v>12709720</v>
          </cell>
          <cell r="N12">
            <v>9604999.7200000007</v>
          </cell>
          <cell r="O12">
            <v>2847378</v>
          </cell>
          <cell r="P12">
            <v>2835792.43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061</v>
          </cell>
          <cell r="E13" t="str">
            <v>0569</v>
          </cell>
          <cell r="F13" t="str">
            <v>PRESTACAO JURISDICIONAL NA JUSTICA FEDERAL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0181</v>
          </cell>
          <cell r="K13" t="str">
            <v>RECURSOS DE CONVENIOS</v>
          </cell>
          <cell r="L13" t="str">
            <v>4</v>
          </cell>
          <cell r="M13">
            <v>620884</v>
          </cell>
          <cell r="N13">
            <v>620790.30000000005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122</v>
          </cell>
          <cell r="E14" t="str">
            <v>0569</v>
          </cell>
          <cell r="F14" t="str">
            <v>PRESTACAO JURISDICIONAL NA JUSTICA FEDERAL</v>
          </cell>
          <cell r="G14" t="str">
            <v>20TP</v>
          </cell>
          <cell r="H14" t="str">
            <v>ATIVOS CIVIS DA UNIAO</v>
          </cell>
          <cell r="I14" t="str">
            <v>1</v>
          </cell>
          <cell r="J14" t="str">
            <v>0100</v>
          </cell>
          <cell r="K14" t="str">
            <v>RECURSOS ORDINARIOS</v>
          </cell>
          <cell r="L14" t="str">
            <v>1</v>
          </cell>
          <cell r="M14">
            <v>22364111.649999999</v>
          </cell>
          <cell r="N14">
            <v>22361053.800000001</v>
          </cell>
          <cell r="O14">
            <v>22361053.800000001</v>
          </cell>
          <cell r="P14">
            <v>22169487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122</v>
          </cell>
          <cell r="E15" t="str">
            <v>0569</v>
          </cell>
          <cell r="F15" t="str">
            <v>PRESTACAO JURISDICIONAL NA JUSTICA FEDERAL</v>
          </cell>
          <cell r="G15" t="str">
            <v>216H</v>
          </cell>
          <cell r="H15" t="str">
            <v>AJUDA DE CUSTO PARA MORADIA OU AUXILIO-MORADIA A AGENTES PUB</v>
          </cell>
          <cell r="I15" t="str">
            <v>1</v>
          </cell>
          <cell r="J15" t="str">
            <v>0100</v>
          </cell>
          <cell r="K15" t="str">
            <v>RECURSOS ORDINARIOS</v>
          </cell>
          <cell r="L15" t="str">
            <v>3</v>
          </cell>
          <cell r="M15">
            <v>757596</v>
          </cell>
          <cell r="N15">
            <v>31813</v>
          </cell>
          <cell r="O15">
            <v>31813</v>
          </cell>
          <cell r="P15">
            <v>31813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301</v>
          </cell>
          <cell r="E16" t="str">
            <v>0569</v>
          </cell>
          <cell r="F16" t="str">
            <v>PRESTACAO JURISDICIONAL NA JUSTICA FEDERAL</v>
          </cell>
          <cell r="G16" t="str">
            <v>2004</v>
          </cell>
          <cell r="H16" t="str">
            <v>ASSISTENCIA MEDICA E ODONTOLOGICA AOS SERVIDORES CIVIS, EMPR</v>
          </cell>
          <cell r="I16" t="str">
            <v>2</v>
          </cell>
          <cell r="J16" t="str">
            <v>0100</v>
          </cell>
          <cell r="K16" t="str">
            <v>RECURSOS ORDINARIOS</v>
          </cell>
          <cell r="L16" t="str">
            <v>3</v>
          </cell>
          <cell r="M16">
            <v>2568480</v>
          </cell>
          <cell r="N16">
            <v>1389631.16</v>
          </cell>
          <cell r="O16">
            <v>301052.52</v>
          </cell>
          <cell r="P16">
            <v>301052.52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331</v>
          </cell>
          <cell r="E17" t="str">
            <v>0569</v>
          </cell>
          <cell r="F17" t="str">
            <v>PRESTACAO JURISDICIONAL NA JUSTICA FEDERAL</v>
          </cell>
          <cell r="G17" t="str">
            <v>212B</v>
          </cell>
          <cell r="H17" t="str">
            <v>BENEFICIOS OBRIGATORIOS AOS SERVIDORES CIVIS, EMPREGADOS, MI</v>
          </cell>
          <cell r="I17" t="str">
            <v>1</v>
          </cell>
          <cell r="J17" t="str">
            <v>0100</v>
          </cell>
          <cell r="K17" t="str">
            <v>RECURSOS ORDINARIOS</v>
          </cell>
          <cell r="L17" t="str">
            <v>3</v>
          </cell>
          <cell r="M17">
            <v>3946493.75</v>
          </cell>
          <cell r="N17">
            <v>3946493.75</v>
          </cell>
          <cell r="O17">
            <v>1057212.22</v>
          </cell>
          <cell r="P17">
            <v>1057212.22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846</v>
          </cell>
          <cell r="E18" t="str">
            <v>0569</v>
          </cell>
          <cell r="F18" t="str">
            <v>PRESTACAO JURISDICIONAL NA JUSTICA FEDERAL</v>
          </cell>
          <cell r="G18" t="str">
            <v>09HB</v>
          </cell>
          <cell r="H18" t="str">
            <v>CONTRIBUICAO DA UNIAO, DE SUAS AUTARQUIAS E FUNDACOES PARA O</v>
          </cell>
          <cell r="I18" t="str">
            <v>1</v>
          </cell>
          <cell r="J18" t="str">
            <v>0100</v>
          </cell>
          <cell r="K18" t="str">
            <v>RECURSOS ORDINARIOS</v>
          </cell>
          <cell r="L18" t="str">
            <v>1</v>
          </cell>
          <cell r="M18">
            <v>3171160.8</v>
          </cell>
          <cell r="N18">
            <v>3171160.8</v>
          </cell>
          <cell r="O18">
            <v>3171160.8</v>
          </cell>
          <cell r="P18">
            <v>3171160.8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09</v>
          </cell>
          <cell r="D19" t="str">
            <v>272</v>
          </cell>
          <cell r="E19" t="str">
            <v>0089</v>
          </cell>
          <cell r="F19" t="str">
            <v>PREVIDENCIA DE INATIVOS E PENSIONISTAS DA UNIAO</v>
          </cell>
          <cell r="G19" t="str">
            <v>0181</v>
          </cell>
          <cell r="H19" t="str">
            <v>APOSENTADORIAS E PENSOES CIVIS DA UNIAO</v>
          </cell>
          <cell r="I19" t="str">
            <v>2</v>
          </cell>
          <cell r="J19" t="str">
            <v>0156</v>
          </cell>
          <cell r="K19" t="str">
            <v>CONTRIBUICAO PLANO SEGURIDADE SOCIAL SERVIDOR</v>
          </cell>
          <cell r="L19" t="str">
            <v>1</v>
          </cell>
          <cell r="M19">
            <v>4324717.41</v>
          </cell>
          <cell r="N19">
            <v>4324717.41</v>
          </cell>
          <cell r="O19">
            <v>4324717.41</v>
          </cell>
          <cell r="P19">
            <v>4271344.32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2"/>
  <sheetViews>
    <sheetView showGridLines="0" tabSelected="1" view="pageBreakPreview" zoomScale="75" zoomScaleNormal="70" zoomScaleSheetLayoutView="75" workbookViewId="0"/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x14ac:dyDescent="0.2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x14ac:dyDescent="0.2">
      <c r="A4" s="6" t="s">
        <v>5</v>
      </c>
      <c r="B4" s="7">
        <v>43525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3.2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0.25" customHeight="1" x14ac:dyDescent="0.2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0.25" customHeight="1" thickBot="1" x14ac:dyDescent="0.25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26.25" customHeight="1" x14ac:dyDescent="0.2">
      <c r="A10" s="37" t="str">
        <f>+'[1]Access-Mar'!A10</f>
        <v>12101</v>
      </c>
      <c r="B10" s="38" t="str">
        <f>+'[1]Access-Mar'!B10</f>
        <v>JUSTICA FEDERAL DE PRIMEIRO GRAU</v>
      </c>
      <c r="C10" s="39" t="str">
        <f>+CONCATENATE('[1]Access-Mar'!C10,".",'[1]Access-Mar'!D10)</f>
        <v>02.061</v>
      </c>
      <c r="D10" s="39" t="str">
        <f>+CONCATENATE('[1]Access-Mar'!E10,".",'[1]Access-Mar'!G10)</f>
        <v>0569.4224</v>
      </c>
      <c r="E10" s="38" t="str">
        <f>+'[1]Access-Mar'!F10</f>
        <v>PRESTACAO JURISDICIONAL NA JUSTICA FEDERAL</v>
      </c>
      <c r="F10" s="40" t="str">
        <f>+'[1]Access-Mar'!H10</f>
        <v>ASSISTENCIA JURIDICA A PESSOAS CARENTES</v>
      </c>
      <c r="G10" s="37" t="str">
        <f>IF('[1]Access-Mar'!I10="1","F","S")</f>
        <v>F</v>
      </c>
      <c r="H10" s="37" t="str">
        <f>+'[1]Access-Mar'!J10</f>
        <v>0100</v>
      </c>
      <c r="I10" s="41" t="str">
        <f>+'[1]Access-Mar'!K10</f>
        <v>RECURSOS ORDINARIOS</v>
      </c>
      <c r="J10" s="37" t="str">
        <f>+'[1]Access-Mar'!L10</f>
        <v>3</v>
      </c>
      <c r="K10" s="42"/>
      <c r="L10" s="43"/>
      <c r="M10" s="43"/>
      <c r="N10" s="44">
        <f>K10+L10-M10</f>
        <v>0</v>
      </c>
      <c r="O10" s="42"/>
      <c r="P10" s="45">
        <f>+'[1]Access-Mar'!M10</f>
        <v>2501590.04</v>
      </c>
      <c r="Q10" s="45"/>
      <c r="R10" s="45">
        <f>N10-O10+P10+Q10</f>
        <v>2501590.04</v>
      </c>
      <c r="S10" s="45">
        <f>+'[1]Access-Mar'!N10</f>
        <v>2501590.04</v>
      </c>
      <c r="T10" s="46">
        <f>IF(R10&gt;0,S10/R10,0)</f>
        <v>1</v>
      </c>
      <c r="U10" s="45">
        <f>+'[1]Access-Mar'!O10</f>
        <v>2070576.89</v>
      </c>
      <c r="V10" s="46">
        <f>IF(R10&gt;0,U10/R10,0)</f>
        <v>0.82770432280742523</v>
      </c>
      <c r="W10" s="45">
        <f>+'[1]Access-Mar'!P10</f>
        <v>2070576.89</v>
      </c>
      <c r="X10" s="46">
        <f>IF(R10&gt;0,W10/R10,0)</f>
        <v>0.82770432280742523</v>
      </c>
    </row>
    <row r="11" spans="1:24" ht="26.25" customHeight="1" x14ac:dyDescent="0.2">
      <c r="A11" s="47" t="str">
        <f>+'[1]Access-Mar'!A11</f>
        <v>12101</v>
      </c>
      <c r="B11" s="48" t="str">
        <f>+'[1]Access-Mar'!B11</f>
        <v>JUSTICA FEDERAL DE PRIMEIRO GRAU</v>
      </c>
      <c r="C11" s="47" t="str">
        <f>+CONCATENATE('[1]Access-Mar'!C11,".",'[1]Access-Mar'!D11)</f>
        <v>02.061</v>
      </c>
      <c r="D11" s="47" t="str">
        <f>+CONCATENATE('[1]Access-Mar'!E11,".",'[1]Access-Mar'!G11)</f>
        <v>0569.4257</v>
      </c>
      <c r="E11" s="48" t="str">
        <f>+'[1]Access-Mar'!F11</f>
        <v>PRESTACAO JURISDICIONAL NA JUSTICA FEDERAL</v>
      </c>
      <c r="F11" s="49" t="str">
        <f>+'[1]Access-Mar'!H11</f>
        <v>JULGAMENTO DE CAUSAS NA JUSTICA FEDERAL</v>
      </c>
      <c r="G11" s="47" t="str">
        <f>IF('[1]Access-Mar'!I11="1","F","S")</f>
        <v>F</v>
      </c>
      <c r="H11" s="47" t="str">
        <f>+'[1]Access-Mar'!J11</f>
        <v>0100</v>
      </c>
      <c r="I11" s="48" t="str">
        <f>+'[1]Access-Mar'!K11</f>
        <v>RECURSOS ORDINARIOS</v>
      </c>
      <c r="J11" s="47" t="str">
        <f>+'[1]Access-Mar'!L11</f>
        <v>4</v>
      </c>
      <c r="K11" s="50"/>
      <c r="L11" s="50"/>
      <c r="M11" s="50"/>
      <c r="N11" s="51">
        <v>0</v>
      </c>
      <c r="O11" s="50"/>
      <c r="P11" s="52">
        <f>+'[1]Access-Mar'!M11</f>
        <v>160890</v>
      </c>
      <c r="Q11" s="52"/>
      <c r="R11" s="52">
        <f t="shared" ref="R11:R19" si="0">N11-O11+P11+Q11</f>
        <v>160890</v>
      </c>
      <c r="S11" s="52">
        <f>+'[1]Access-Mar'!N11</f>
        <v>38680</v>
      </c>
      <c r="T11" s="53">
        <f t="shared" ref="T11:T20" si="1">IF(R11&gt;0,S11/R11,0)</f>
        <v>0.24041270433215239</v>
      </c>
      <c r="U11" s="52">
        <f>+'[1]Access-Mar'!O11</f>
        <v>0</v>
      </c>
      <c r="V11" s="53">
        <f t="shared" ref="V11:V20" si="2">IF(R11&gt;0,U11/R11,0)</f>
        <v>0</v>
      </c>
      <c r="W11" s="52">
        <f>+'[1]Access-Mar'!P11</f>
        <v>0</v>
      </c>
      <c r="X11" s="53">
        <f t="shared" ref="X11:X20" si="3">IF(R11&gt;0,W11/R11,0)</f>
        <v>0</v>
      </c>
    </row>
    <row r="12" spans="1:24" ht="26.25" customHeight="1" x14ac:dyDescent="0.2">
      <c r="A12" s="47" t="str">
        <f>+'[1]Access-Mar'!A12</f>
        <v>12101</v>
      </c>
      <c r="B12" s="48" t="str">
        <f>+'[1]Access-Mar'!B12</f>
        <v>JUSTICA FEDERAL DE PRIMEIRO GRAU</v>
      </c>
      <c r="C12" s="47" t="str">
        <f>+CONCATENATE('[1]Access-Mar'!C12,".",'[1]Access-Mar'!D12)</f>
        <v>02.061</v>
      </c>
      <c r="D12" s="47" t="str">
        <f>+CONCATENATE('[1]Access-Mar'!E12,".",'[1]Access-Mar'!G12)</f>
        <v>0569.4257</v>
      </c>
      <c r="E12" s="48" t="str">
        <f>+'[1]Access-Mar'!F12</f>
        <v>PRESTACAO JURISDICIONAL NA JUSTICA FEDERAL</v>
      </c>
      <c r="F12" s="48" t="str">
        <f>+'[1]Access-Mar'!H12</f>
        <v>JULGAMENTO DE CAUSAS NA JUSTICA FEDERAL</v>
      </c>
      <c r="G12" s="47" t="str">
        <f>IF('[1]Access-Mar'!I12="1","F","S")</f>
        <v>F</v>
      </c>
      <c r="H12" s="47" t="str">
        <f>+'[1]Access-Mar'!J12</f>
        <v>0100</v>
      </c>
      <c r="I12" s="48" t="str">
        <f>+'[1]Access-Mar'!K12</f>
        <v>RECURSOS ORDINARIOS</v>
      </c>
      <c r="J12" s="47" t="str">
        <f>+'[1]Access-Mar'!L12</f>
        <v>3</v>
      </c>
      <c r="K12" s="52"/>
      <c r="L12" s="52"/>
      <c r="M12" s="52"/>
      <c r="N12" s="50">
        <v>0</v>
      </c>
      <c r="O12" s="52"/>
      <c r="P12" s="52">
        <f>+'[1]Access-Mar'!M12</f>
        <v>12709720</v>
      </c>
      <c r="Q12" s="52"/>
      <c r="R12" s="52">
        <f t="shared" si="0"/>
        <v>12709720</v>
      </c>
      <c r="S12" s="52">
        <f>+'[1]Access-Mar'!N12</f>
        <v>9604999.7200000007</v>
      </c>
      <c r="T12" s="53">
        <f t="shared" si="1"/>
        <v>0.75572079636687517</v>
      </c>
      <c r="U12" s="52">
        <f>+'[1]Access-Mar'!O12</f>
        <v>2847378</v>
      </c>
      <c r="V12" s="53">
        <f t="shared" si="2"/>
        <v>0.22403152862533557</v>
      </c>
      <c r="W12" s="52">
        <f>+'[1]Access-Mar'!P12</f>
        <v>2835792.43</v>
      </c>
      <c r="X12" s="53">
        <f t="shared" si="3"/>
        <v>0.22311997667926597</v>
      </c>
    </row>
    <row r="13" spans="1:24" ht="26.25" customHeight="1" x14ac:dyDescent="0.2">
      <c r="A13" s="47" t="str">
        <f>+'[1]Access-Mar'!A13</f>
        <v>12101</v>
      </c>
      <c r="B13" s="48" t="str">
        <f>+'[1]Access-Mar'!B13</f>
        <v>JUSTICA FEDERAL DE PRIMEIRO GRAU</v>
      </c>
      <c r="C13" s="47" t="str">
        <f>+CONCATENATE('[1]Access-Mar'!C13,".",'[1]Access-Mar'!D13)</f>
        <v>02.061</v>
      </c>
      <c r="D13" s="47" t="str">
        <f>+CONCATENATE('[1]Access-Mar'!E13,".",'[1]Access-Mar'!G13)</f>
        <v>0569.4257</v>
      </c>
      <c r="E13" s="48" t="str">
        <f>+'[1]Access-Mar'!F13</f>
        <v>PRESTACAO JURISDICIONAL NA JUSTICA FEDERAL</v>
      </c>
      <c r="F13" s="48" t="str">
        <f>+'[1]Access-Mar'!H13</f>
        <v>JULGAMENTO DE CAUSAS NA JUSTICA FEDERAL</v>
      </c>
      <c r="G13" s="47" t="str">
        <f>IF('[1]Access-Mar'!I13="1","F","S")</f>
        <v>F</v>
      </c>
      <c r="H13" s="47" t="str">
        <f>+'[1]Access-Mar'!J13</f>
        <v>0181</v>
      </c>
      <c r="I13" s="48" t="str">
        <f>+'[1]Access-Mar'!K13</f>
        <v>RECURSOS DE CONVENIOS</v>
      </c>
      <c r="J13" s="47" t="str">
        <f>+'[1]Access-Mar'!L13</f>
        <v>4</v>
      </c>
      <c r="K13" s="52"/>
      <c r="L13" s="52"/>
      <c r="M13" s="52"/>
      <c r="N13" s="50">
        <v>0</v>
      </c>
      <c r="O13" s="52"/>
      <c r="P13" s="52">
        <f>+'[1]Access-Mar'!M13</f>
        <v>620884</v>
      </c>
      <c r="Q13" s="52"/>
      <c r="R13" s="52">
        <f t="shared" si="0"/>
        <v>620884</v>
      </c>
      <c r="S13" s="52">
        <f>+'[1]Access-Mar'!N13</f>
        <v>620790.30000000005</v>
      </c>
      <c r="T13" s="53">
        <f t="shared" si="1"/>
        <v>0.99984908614169477</v>
      </c>
      <c r="U13" s="52">
        <f>+'[1]Access-Mar'!O13</f>
        <v>0</v>
      </c>
      <c r="V13" s="53">
        <f t="shared" si="2"/>
        <v>0</v>
      </c>
      <c r="W13" s="52">
        <f>+'[1]Access-Mar'!P13</f>
        <v>0</v>
      </c>
      <c r="X13" s="53">
        <f t="shared" si="3"/>
        <v>0</v>
      </c>
    </row>
    <row r="14" spans="1:24" ht="26.25" customHeight="1" x14ac:dyDescent="0.2">
      <c r="A14" s="47" t="str">
        <f>+'[1]Access-Mar'!A14</f>
        <v>12101</v>
      </c>
      <c r="B14" s="48" t="str">
        <f>+'[1]Access-Mar'!B14</f>
        <v>JUSTICA FEDERAL DE PRIMEIRO GRAU</v>
      </c>
      <c r="C14" s="47" t="str">
        <f>+CONCATENATE('[1]Access-Mar'!C14,".",'[1]Access-Mar'!D14)</f>
        <v>02.122</v>
      </c>
      <c r="D14" s="47" t="str">
        <f>+CONCATENATE('[1]Access-Mar'!E14,".",'[1]Access-Mar'!G14)</f>
        <v>0569.20TP</v>
      </c>
      <c r="E14" s="48" t="str">
        <f>+'[1]Access-Mar'!F14</f>
        <v>PRESTACAO JURISDICIONAL NA JUSTICA FEDERAL</v>
      </c>
      <c r="F14" s="48" t="str">
        <f>+'[1]Access-Mar'!H14</f>
        <v>ATIVOS CIVIS DA UNIAO</v>
      </c>
      <c r="G14" s="47" t="str">
        <f>IF('[1]Access-Mar'!I14="1","F","S")</f>
        <v>F</v>
      </c>
      <c r="H14" s="47" t="str">
        <f>+'[1]Access-Mar'!J14</f>
        <v>0100</v>
      </c>
      <c r="I14" s="48" t="str">
        <f>+'[1]Access-Mar'!K14</f>
        <v>RECURSOS ORDINARIOS</v>
      </c>
      <c r="J14" s="47" t="str">
        <f>+'[1]Access-Mar'!L14</f>
        <v>1</v>
      </c>
      <c r="K14" s="52"/>
      <c r="L14" s="52"/>
      <c r="M14" s="52"/>
      <c r="N14" s="50">
        <v>0</v>
      </c>
      <c r="O14" s="52"/>
      <c r="P14" s="52">
        <f>+'[1]Access-Mar'!M14</f>
        <v>22364111.649999999</v>
      </c>
      <c r="Q14" s="52"/>
      <c r="R14" s="52">
        <f t="shared" si="0"/>
        <v>22364111.649999999</v>
      </c>
      <c r="S14" s="52">
        <f>+'[1]Access-Mar'!N14</f>
        <v>22361053.800000001</v>
      </c>
      <c r="T14" s="53">
        <f t="shared" si="1"/>
        <v>0.99986326977579731</v>
      </c>
      <c r="U14" s="52">
        <f>+'[1]Access-Mar'!O14</f>
        <v>22361053.800000001</v>
      </c>
      <c r="V14" s="53">
        <f t="shared" si="2"/>
        <v>0.99986326977579731</v>
      </c>
      <c r="W14" s="52">
        <f>+'[1]Access-Mar'!P14</f>
        <v>22169487</v>
      </c>
      <c r="X14" s="53">
        <f t="shared" si="3"/>
        <v>0.99129745670000724</v>
      </c>
    </row>
    <row r="15" spans="1:24" ht="26.25" customHeight="1" x14ac:dyDescent="0.2">
      <c r="A15" s="47" t="str">
        <f>+'[1]Access-Mar'!A15</f>
        <v>12101</v>
      </c>
      <c r="B15" s="48" t="str">
        <f>+'[1]Access-Mar'!B15</f>
        <v>JUSTICA FEDERAL DE PRIMEIRO GRAU</v>
      </c>
      <c r="C15" s="47" t="str">
        <f>+CONCATENATE('[1]Access-Mar'!C15,".",'[1]Access-Mar'!D15)</f>
        <v>02.122</v>
      </c>
      <c r="D15" s="47" t="str">
        <f>+CONCATENATE('[1]Access-Mar'!E15,".",'[1]Access-Mar'!G15)</f>
        <v>0569.216H</v>
      </c>
      <c r="E15" s="48" t="str">
        <f>+'[1]Access-Mar'!F15</f>
        <v>PRESTACAO JURISDICIONAL NA JUSTICA FEDERAL</v>
      </c>
      <c r="F15" s="48" t="str">
        <f>+'[1]Access-Mar'!H15</f>
        <v>AJUDA DE CUSTO PARA MORADIA OU AUXILIO-MORADIA A AGENTES PUB</v>
      </c>
      <c r="G15" s="47" t="str">
        <f>IF('[1]Access-Mar'!I15="1","F","S")</f>
        <v>F</v>
      </c>
      <c r="H15" s="47" t="str">
        <f>+'[1]Access-Mar'!J15</f>
        <v>0100</v>
      </c>
      <c r="I15" s="48" t="str">
        <f>+'[1]Access-Mar'!K15</f>
        <v>RECURSOS ORDINARIOS</v>
      </c>
      <c r="J15" s="47" t="str">
        <f>+'[1]Access-Mar'!L15</f>
        <v>3</v>
      </c>
      <c r="K15" s="50"/>
      <c r="L15" s="50"/>
      <c r="M15" s="50"/>
      <c r="N15" s="50">
        <v>0</v>
      </c>
      <c r="O15" s="50"/>
      <c r="P15" s="52">
        <f>+'[1]Access-Mar'!M15</f>
        <v>757596</v>
      </c>
      <c r="Q15" s="52"/>
      <c r="R15" s="52">
        <f t="shared" si="0"/>
        <v>757596</v>
      </c>
      <c r="S15" s="52">
        <f>+'[1]Access-Mar'!N15</f>
        <v>31813</v>
      </c>
      <c r="T15" s="53">
        <f t="shared" si="1"/>
        <v>4.1992037972745366E-2</v>
      </c>
      <c r="U15" s="52">
        <f>+'[1]Access-Mar'!O15</f>
        <v>31813</v>
      </c>
      <c r="V15" s="53">
        <f t="shared" si="2"/>
        <v>4.1992037972745366E-2</v>
      </c>
      <c r="W15" s="52">
        <f>+'[1]Access-Mar'!P15</f>
        <v>31813</v>
      </c>
      <c r="X15" s="53">
        <f t="shared" si="3"/>
        <v>4.1992037972745366E-2</v>
      </c>
    </row>
    <row r="16" spans="1:24" ht="26.25" customHeight="1" x14ac:dyDescent="0.2">
      <c r="A16" s="47" t="str">
        <f>+'[1]Access-Mar'!A16</f>
        <v>12101</v>
      </c>
      <c r="B16" s="48" t="str">
        <f>+'[1]Access-Mar'!B16</f>
        <v>JUSTICA FEDERAL DE PRIMEIRO GRAU</v>
      </c>
      <c r="C16" s="47" t="str">
        <f>+CONCATENATE('[1]Access-Mar'!C16,".",'[1]Access-Mar'!D16)</f>
        <v>02.301</v>
      </c>
      <c r="D16" s="47" t="str">
        <f>+CONCATENATE('[1]Access-Mar'!E16,".",'[1]Access-Mar'!G16)</f>
        <v>0569.2004</v>
      </c>
      <c r="E16" s="48" t="str">
        <f>+'[1]Access-Mar'!F16</f>
        <v>PRESTACAO JURISDICIONAL NA JUSTICA FEDERAL</v>
      </c>
      <c r="F16" s="48" t="str">
        <f>+'[1]Access-Mar'!H16</f>
        <v>ASSISTENCIA MEDICA E ODONTOLOGICA AOS SERVIDORES CIVIS, EMPR</v>
      </c>
      <c r="G16" s="47" t="str">
        <f>IF('[1]Access-Mar'!I16="1","F","S")</f>
        <v>S</v>
      </c>
      <c r="H16" s="47" t="str">
        <f>+'[1]Access-Mar'!J16</f>
        <v>0100</v>
      </c>
      <c r="I16" s="48" t="str">
        <f>+'[1]Access-Mar'!K16</f>
        <v>RECURSOS ORDINARIOS</v>
      </c>
      <c r="J16" s="47" t="str">
        <f>+'[1]Access-Mar'!L16</f>
        <v>3</v>
      </c>
      <c r="K16" s="52"/>
      <c r="L16" s="52"/>
      <c r="M16" s="52"/>
      <c r="N16" s="50">
        <v>0</v>
      </c>
      <c r="O16" s="52"/>
      <c r="P16" s="52">
        <f>+'[1]Access-Mar'!M16</f>
        <v>2568480</v>
      </c>
      <c r="Q16" s="52"/>
      <c r="R16" s="52">
        <f t="shared" si="0"/>
        <v>2568480</v>
      </c>
      <c r="S16" s="52">
        <f>+'[1]Access-Mar'!N16</f>
        <v>1389631.16</v>
      </c>
      <c r="T16" s="53">
        <f t="shared" si="1"/>
        <v>0.54103250171307538</v>
      </c>
      <c r="U16" s="52">
        <f>+'[1]Access-Mar'!O16</f>
        <v>301052.52</v>
      </c>
      <c r="V16" s="53">
        <f t="shared" si="2"/>
        <v>0.11721038123715194</v>
      </c>
      <c r="W16" s="52">
        <f>+'[1]Access-Mar'!P16</f>
        <v>301052.52</v>
      </c>
      <c r="X16" s="53">
        <f t="shared" si="3"/>
        <v>0.11721038123715194</v>
      </c>
    </row>
    <row r="17" spans="1:24" ht="26.25" customHeight="1" x14ac:dyDescent="0.2">
      <c r="A17" s="47" t="str">
        <f>+'[1]Access-Mar'!A17</f>
        <v>12101</v>
      </c>
      <c r="B17" s="48" t="str">
        <f>+'[1]Access-Mar'!B17</f>
        <v>JUSTICA FEDERAL DE PRIMEIRO GRAU</v>
      </c>
      <c r="C17" s="47" t="str">
        <f>+CONCATENATE('[1]Access-Mar'!C17,".",'[1]Access-Mar'!D17)</f>
        <v>02.331</v>
      </c>
      <c r="D17" s="47" t="str">
        <f>+CONCATENATE('[1]Access-Mar'!E17,".",'[1]Access-Mar'!G17)</f>
        <v>0569.212B</v>
      </c>
      <c r="E17" s="48" t="str">
        <f>+'[1]Access-Mar'!F17</f>
        <v>PRESTACAO JURISDICIONAL NA JUSTICA FEDERAL</v>
      </c>
      <c r="F17" s="48" t="str">
        <f>+'[1]Access-Mar'!H17</f>
        <v>BENEFICIOS OBRIGATORIOS AOS SERVIDORES CIVIS, EMPREGADOS, MI</v>
      </c>
      <c r="G17" s="47" t="str">
        <f>IF('[1]Access-Mar'!I17="1","F","S")</f>
        <v>F</v>
      </c>
      <c r="H17" s="47" t="str">
        <f>+'[1]Access-Mar'!J17</f>
        <v>0100</v>
      </c>
      <c r="I17" s="48" t="str">
        <f>+'[1]Access-Mar'!K17</f>
        <v>RECURSOS ORDINARIOS</v>
      </c>
      <c r="J17" s="47" t="str">
        <f>+'[1]Access-Mar'!L17</f>
        <v>3</v>
      </c>
      <c r="K17" s="52"/>
      <c r="L17" s="52"/>
      <c r="M17" s="52"/>
      <c r="N17" s="50">
        <v>0</v>
      </c>
      <c r="O17" s="52"/>
      <c r="P17" s="52">
        <f>+'[1]Access-Mar'!M17</f>
        <v>3946493.75</v>
      </c>
      <c r="Q17" s="52"/>
      <c r="R17" s="52">
        <f t="shared" si="0"/>
        <v>3946493.75</v>
      </c>
      <c r="S17" s="52">
        <f>+'[1]Access-Mar'!N17</f>
        <v>3946493.75</v>
      </c>
      <c r="T17" s="53">
        <f t="shared" si="1"/>
        <v>1</v>
      </c>
      <c r="U17" s="52">
        <f>+'[1]Access-Mar'!O17</f>
        <v>1057212.22</v>
      </c>
      <c r="V17" s="53">
        <f t="shared" si="2"/>
        <v>0.26788645490696644</v>
      </c>
      <c r="W17" s="52">
        <f>+'[1]Access-Mar'!P17</f>
        <v>1057212.22</v>
      </c>
      <c r="X17" s="53">
        <f t="shared" si="3"/>
        <v>0.26788645490696644</v>
      </c>
    </row>
    <row r="18" spans="1:24" ht="26.25" customHeight="1" x14ac:dyDescent="0.2">
      <c r="A18" s="47" t="str">
        <f>+'[1]Access-Mar'!A18</f>
        <v>12101</v>
      </c>
      <c r="B18" s="48" t="str">
        <f>+'[1]Access-Mar'!B18</f>
        <v>JUSTICA FEDERAL DE PRIMEIRO GRAU</v>
      </c>
      <c r="C18" s="47" t="str">
        <f>+CONCATENATE('[1]Access-Mar'!C18,".",'[1]Access-Mar'!D18)</f>
        <v>02.846</v>
      </c>
      <c r="D18" s="47" t="str">
        <f>+CONCATENATE('[1]Access-Mar'!E18,".",'[1]Access-Mar'!G18)</f>
        <v>0569.09HB</v>
      </c>
      <c r="E18" s="48" t="str">
        <f>+'[1]Access-Mar'!F18</f>
        <v>PRESTACAO JURISDICIONAL NA JUSTICA FEDERAL</v>
      </c>
      <c r="F18" s="48" t="str">
        <f>+'[1]Access-Mar'!H18</f>
        <v>CONTRIBUICAO DA UNIAO, DE SUAS AUTARQUIAS E FUNDACOES PARA O</v>
      </c>
      <c r="G18" s="47" t="str">
        <f>IF('[1]Access-Mar'!I18="1","F","S")</f>
        <v>F</v>
      </c>
      <c r="H18" s="47" t="str">
        <f>+'[1]Access-Mar'!J18</f>
        <v>0100</v>
      </c>
      <c r="I18" s="48" t="str">
        <f>+'[1]Access-Mar'!K18</f>
        <v>RECURSOS ORDINARIOS</v>
      </c>
      <c r="J18" s="47" t="str">
        <f>+'[1]Access-Mar'!L18</f>
        <v>1</v>
      </c>
      <c r="K18" s="50"/>
      <c r="L18" s="50"/>
      <c r="M18" s="50"/>
      <c r="N18" s="50">
        <v>0</v>
      </c>
      <c r="O18" s="50"/>
      <c r="P18" s="52">
        <f>+'[1]Access-Mar'!M18</f>
        <v>3171160.8</v>
      </c>
      <c r="Q18" s="52"/>
      <c r="R18" s="52">
        <f t="shared" si="0"/>
        <v>3171160.8</v>
      </c>
      <c r="S18" s="52">
        <f>+'[1]Access-Mar'!N18</f>
        <v>3171160.8</v>
      </c>
      <c r="T18" s="53">
        <f t="shared" si="1"/>
        <v>1</v>
      </c>
      <c r="U18" s="52">
        <f>+'[1]Access-Mar'!O18</f>
        <v>3171160.8</v>
      </c>
      <c r="V18" s="53">
        <f t="shared" si="2"/>
        <v>1</v>
      </c>
      <c r="W18" s="52">
        <f>+'[1]Access-Mar'!P18</f>
        <v>3171160.8</v>
      </c>
      <c r="X18" s="53">
        <f t="shared" si="3"/>
        <v>1</v>
      </c>
    </row>
    <row r="19" spans="1:24" ht="26.25" customHeight="1" thickBot="1" x14ac:dyDescent="0.25">
      <c r="A19" s="47" t="str">
        <f>+'[1]Access-Mar'!A19</f>
        <v>12101</v>
      </c>
      <c r="B19" s="48" t="str">
        <f>+'[1]Access-Mar'!B19</f>
        <v>JUSTICA FEDERAL DE PRIMEIRO GRAU</v>
      </c>
      <c r="C19" s="47" t="str">
        <f>+CONCATENATE('[1]Access-Mar'!C19,".",'[1]Access-Mar'!D19)</f>
        <v>09.272</v>
      </c>
      <c r="D19" s="47" t="str">
        <f>+CONCATENATE('[1]Access-Mar'!E19,".",'[1]Access-Mar'!G19)</f>
        <v>0089.0181</v>
      </c>
      <c r="E19" s="48" t="str">
        <f>+'[1]Access-Mar'!F19</f>
        <v>PREVIDENCIA DE INATIVOS E PENSIONISTAS DA UNIAO</v>
      </c>
      <c r="F19" s="48" t="str">
        <f>+'[1]Access-Mar'!H19</f>
        <v>APOSENTADORIAS E PENSOES CIVIS DA UNIAO</v>
      </c>
      <c r="G19" s="47" t="str">
        <f>IF('[1]Access-Mar'!I19="1","F","S")</f>
        <v>S</v>
      </c>
      <c r="H19" s="47" t="str">
        <f>+'[1]Access-Mar'!J19</f>
        <v>0156</v>
      </c>
      <c r="I19" s="48" t="str">
        <f>+'[1]Access-Mar'!K19</f>
        <v>CONTRIBUICAO PLANO SEGURIDADE SOCIAL SERVIDOR</v>
      </c>
      <c r="J19" s="47" t="str">
        <f>+'[1]Access-Mar'!L19</f>
        <v>1</v>
      </c>
      <c r="K19" s="50"/>
      <c r="L19" s="50"/>
      <c r="M19" s="50"/>
      <c r="N19" s="50">
        <v>0</v>
      </c>
      <c r="O19" s="50"/>
      <c r="P19" s="52">
        <f>+'[1]Access-Mar'!M19</f>
        <v>4324717.41</v>
      </c>
      <c r="Q19" s="52"/>
      <c r="R19" s="52">
        <f t="shared" si="0"/>
        <v>4324717.41</v>
      </c>
      <c r="S19" s="52">
        <f>+'[1]Access-Mar'!N19</f>
        <v>4324717.41</v>
      </c>
      <c r="T19" s="53">
        <f t="shared" si="1"/>
        <v>1</v>
      </c>
      <c r="U19" s="52">
        <f>+'[1]Access-Mar'!O19</f>
        <v>4324717.41</v>
      </c>
      <c r="V19" s="53">
        <f t="shared" si="2"/>
        <v>1</v>
      </c>
      <c r="W19" s="52">
        <f>+'[1]Access-Mar'!P19</f>
        <v>4271344.32</v>
      </c>
      <c r="X19" s="53">
        <f t="shared" si="3"/>
        <v>0.98765859478434692</v>
      </c>
    </row>
    <row r="20" spans="1:24" ht="24.75" customHeight="1" thickBot="1" x14ac:dyDescent="0.25">
      <c r="A20" s="14" t="s">
        <v>48</v>
      </c>
      <c r="B20" s="54"/>
      <c r="C20" s="54"/>
      <c r="D20" s="54"/>
      <c r="E20" s="54"/>
      <c r="F20" s="54"/>
      <c r="G20" s="54"/>
      <c r="H20" s="54"/>
      <c r="I20" s="54"/>
      <c r="J20" s="15"/>
      <c r="K20" s="55">
        <v>0</v>
      </c>
      <c r="L20" s="55">
        <v>0</v>
      </c>
      <c r="M20" s="55">
        <v>0</v>
      </c>
      <c r="N20" s="55">
        <v>0</v>
      </c>
      <c r="O20" s="55">
        <v>0</v>
      </c>
      <c r="P20" s="56">
        <f>SUM(P10:P19)</f>
        <v>53125643.649999991</v>
      </c>
      <c r="Q20" s="56">
        <f>SUM(Q10:Q19)</f>
        <v>0</v>
      </c>
      <c r="R20" s="56">
        <f>SUM(R10:R19)</f>
        <v>53125643.649999991</v>
      </c>
      <c r="S20" s="56">
        <f>SUM(S10:S19)</f>
        <v>47990929.979999989</v>
      </c>
      <c r="T20" s="57">
        <f t="shared" si="1"/>
        <v>0.90334773722783868</v>
      </c>
      <c r="U20" s="56">
        <f>SUM(U10:U19)</f>
        <v>36164964.640000001</v>
      </c>
      <c r="V20" s="57">
        <f t="shared" si="2"/>
        <v>0.6807440278420045</v>
      </c>
      <c r="W20" s="56">
        <f>SUM(W10:W19)</f>
        <v>35908439.18</v>
      </c>
      <c r="X20" s="57">
        <f t="shared" si="3"/>
        <v>0.67591537180368833</v>
      </c>
    </row>
    <row r="21" spans="1:24" x14ac:dyDescent="0.2">
      <c r="A21" s="2" t="s">
        <v>49</v>
      </c>
      <c r="B21" s="2"/>
      <c r="C21" s="2"/>
      <c r="D21" s="2"/>
      <c r="E21" s="2"/>
      <c r="F21" s="2"/>
      <c r="G21" s="2"/>
      <c r="H21" s="3"/>
      <c r="I21" s="3"/>
      <c r="J21" s="3"/>
      <c r="K21" s="2"/>
      <c r="L21" s="2"/>
      <c r="M21" s="2"/>
      <c r="N21" s="2"/>
      <c r="O21" s="2"/>
      <c r="P21" s="2"/>
      <c r="Q21" s="2"/>
      <c r="R21" s="2"/>
      <c r="S21" s="2"/>
      <c r="T21" s="2"/>
      <c r="U21" s="4"/>
      <c r="V21" s="2"/>
      <c r="W21" s="4"/>
      <c r="X21" s="2"/>
    </row>
    <row r="22" spans="1:24" x14ac:dyDescent="0.2">
      <c r="A22" s="2" t="s">
        <v>50</v>
      </c>
      <c r="B22" s="58"/>
      <c r="C22" s="2"/>
      <c r="D22" s="2"/>
      <c r="E22" s="2"/>
      <c r="F22" s="2"/>
      <c r="G22" s="2"/>
      <c r="H22" s="3"/>
      <c r="I22" s="3"/>
      <c r="J22" s="3"/>
      <c r="K22" s="2"/>
      <c r="L22" s="2"/>
      <c r="M22" s="2"/>
      <c r="N22" s="2"/>
      <c r="O22" s="2"/>
      <c r="P22" s="2"/>
      <c r="Q22" s="2"/>
      <c r="R22" s="2"/>
      <c r="S22" s="2"/>
      <c r="T22" s="2"/>
      <c r="U22" s="4"/>
      <c r="V22" s="2"/>
      <c r="W22" s="4"/>
      <c r="X22" s="2"/>
    </row>
  </sheetData>
  <mergeCells count="17">
    <mergeCell ref="A20:J20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Mar</vt:lpstr>
      <vt:lpstr>Mar!Area_de_impressao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2019-04-12T20:03:25Z</dcterms:created>
  <dcterms:modified xsi:type="dcterms:W3CDTF">2019-04-12T20:03:54Z</dcterms:modified>
</cp:coreProperties>
</file>