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Fev!$A$1:$X$33</definedName>
  </definedNames>
  <calcPr calcId="144525"/>
</workbook>
</file>

<file path=xl/calcChain.xml><?xml version="1.0" encoding="utf-8"?>
<calcChain xmlns="http://schemas.openxmlformats.org/spreadsheetml/2006/main">
  <c r="W31" i="1" l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P10" i="1"/>
  <c r="J10" i="1"/>
  <c r="I10" i="1"/>
  <c r="H10" i="1"/>
  <c r="G10" i="1"/>
  <c r="F10" i="1"/>
  <c r="E10" i="1"/>
  <c r="D10" i="1"/>
  <c r="C10" i="1"/>
  <c r="B10" i="1"/>
  <c r="A10" i="1"/>
  <c r="V27" i="1" l="1"/>
  <c r="X27" i="1"/>
  <c r="T27" i="1"/>
  <c r="V17" i="1"/>
  <c r="X17" i="1"/>
  <c r="T17" i="1"/>
  <c r="V25" i="1"/>
  <c r="X25" i="1"/>
  <c r="T25" i="1"/>
  <c r="V11" i="1"/>
  <c r="X11" i="1"/>
  <c r="T11" i="1"/>
  <c r="X13" i="1"/>
  <c r="V13" i="1"/>
  <c r="T13" i="1"/>
  <c r="X21" i="1"/>
  <c r="T21" i="1"/>
  <c r="V21" i="1"/>
  <c r="V29" i="1"/>
  <c r="X29" i="1"/>
  <c r="T29" i="1"/>
  <c r="T19" i="1"/>
  <c r="V19" i="1"/>
  <c r="X19" i="1"/>
  <c r="V15" i="1"/>
  <c r="X15" i="1"/>
  <c r="T15" i="1"/>
  <c r="X23" i="1"/>
  <c r="V23" i="1"/>
  <c r="T23" i="1"/>
  <c r="V31" i="1"/>
  <c r="X31" i="1"/>
  <c r="T31" i="1"/>
  <c r="V12" i="1"/>
  <c r="V18" i="1"/>
  <c r="V22" i="1"/>
  <c r="V24" i="1"/>
  <c r="V28" i="1"/>
  <c r="V30" i="1"/>
  <c r="V10" i="1"/>
  <c r="V16" i="1"/>
  <c r="V14" i="1"/>
  <c r="V20" i="1"/>
  <c r="V26" i="1"/>
  <c r="T10" i="1"/>
  <c r="X10" i="1"/>
  <c r="T12" i="1"/>
  <c r="T14" i="1"/>
  <c r="T16" i="1"/>
  <c r="T18" i="1"/>
  <c r="T20" i="1"/>
  <c r="T22" i="1"/>
  <c r="T24" i="1"/>
  <c r="T26" i="1"/>
  <c r="T28" i="1"/>
  <c r="T30" i="1"/>
</calcChain>
</file>

<file path=xl/sharedStrings.xml><?xml version="1.0" encoding="utf-8"?>
<sst xmlns="http://schemas.openxmlformats.org/spreadsheetml/2006/main" count="54" uniqueCount="50">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</sst>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left" vertical="center" wrapText="1"/>
    </xf>
    <xf numFmtId="166" fontId="2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2" fillId="0" borderId="21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14046494</v>
          </cell>
          <cell r="N10">
            <v>12799922</v>
          </cell>
          <cell r="O10">
            <v>4897740.49</v>
          </cell>
          <cell r="P10">
            <v>4289593.41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2800000</v>
          </cell>
          <cell r="N11">
            <v>178118.8</v>
          </cell>
          <cell r="O11">
            <v>16394</v>
          </cell>
          <cell r="P11">
            <v>16394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128292797</v>
          </cell>
          <cell r="N12">
            <v>117984208.09</v>
          </cell>
          <cell r="O12">
            <v>7873317.8200000003</v>
          </cell>
          <cell r="P12">
            <v>6174149.8399999999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3672430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7898909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1500000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2000000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1220000</v>
          </cell>
          <cell r="N18">
            <v>399400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1500000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2000000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400000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1470000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218715652.47999999</v>
          </cell>
          <cell r="N24">
            <v>215866372.40000001</v>
          </cell>
          <cell r="O24">
            <v>215861793.69</v>
          </cell>
          <cell r="P24">
            <v>211382606.13999999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17799477</v>
          </cell>
          <cell r="N25">
            <v>82416</v>
          </cell>
          <cell r="O25">
            <v>3600</v>
          </cell>
          <cell r="P25">
            <v>3600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10000</v>
          </cell>
          <cell r="N27">
            <v>6081.25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31741125</v>
          </cell>
          <cell r="N28">
            <v>25892482.440000001</v>
          </cell>
          <cell r="O28">
            <v>2476046.3199999998</v>
          </cell>
          <cell r="P28">
            <v>2476046.3199999998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212B</v>
          </cell>
          <cell r="H29" t="str">
            <v>BENEFICIOS OBRIGATORIOS AOS SERVIDORES CIVIS, EMPREGADOS, MI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58520317.170000002</v>
          </cell>
          <cell r="N29">
            <v>58520317.009999998</v>
          </cell>
          <cell r="O29">
            <v>9588825.4900000002</v>
          </cell>
          <cell r="P29">
            <v>9588825.4900000002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30573570.289999999</v>
          </cell>
          <cell r="N30">
            <v>30573570.289999999</v>
          </cell>
          <cell r="O30">
            <v>30573570.289999999</v>
          </cell>
          <cell r="P30">
            <v>30573570.289999999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CIVIS DA UNIAO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45901022.229999997</v>
          </cell>
          <cell r="N31">
            <v>45901022.229999997</v>
          </cell>
          <cell r="O31">
            <v>45895974.960000001</v>
          </cell>
          <cell r="P31">
            <v>44210441.049999997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view="pageBreakPreview" zoomScale="75" zoomScaleNormal="70" zoomScaleSheetLayoutView="7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43497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7" t="str">
        <f>CONCATENATE('[1]Access-Fev'!C10,".",'[1]Access-Fev'!D10)</f>
        <v>02.061</v>
      </c>
      <c r="D10" s="37" t="str">
        <f>CONCATENATE('[1]Access-Fev'!E10,".",'[1]Access-Fev'!G10)</f>
        <v>0569.4224</v>
      </c>
      <c r="E10" s="38" t="str">
        <f>+'[1]Access-Fev'!F10</f>
        <v>PRESTACAO JURISDICIONAL NA JUSTICA FEDERAL</v>
      </c>
      <c r="F10" s="38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38" t="str">
        <f>+'[1]Access-Fev'!K10</f>
        <v>RECURSOS ORDINARIOS</v>
      </c>
      <c r="J10" s="37" t="str">
        <f>+'[1]Access-Fev'!L10</f>
        <v>3</v>
      </c>
      <c r="K10" s="39"/>
      <c r="L10" s="39"/>
      <c r="M10" s="39"/>
      <c r="N10" s="40">
        <v>0</v>
      </c>
      <c r="O10" s="39"/>
      <c r="P10" s="39">
        <f>'[1]Access-Fev'!M10</f>
        <v>14046494</v>
      </c>
      <c r="Q10" s="39"/>
      <c r="R10" s="39">
        <f t="shared" ref="R10:R31" si="0">N10-O10+P10+Q10</f>
        <v>14046494</v>
      </c>
      <c r="S10" s="39">
        <f>'[1]Access-Fev'!N10</f>
        <v>12799922</v>
      </c>
      <c r="T10" s="41">
        <f t="shared" ref="T10:T31" si="1">IF(R10&gt;0,S10/R10,0)</f>
        <v>0.91125386875899428</v>
      </c>
      <c r="U10" s="39">
        <f>'[1]Access-Fev'!O10</f>
        <v>4897740.49</v>
      </c>
      <c r="V10" s="41">
        <f t="shared" ref="V10:V31" si="2">IF(R10&gt;0,U10/R10,0)</f>
        <v>0.34868063802967492</v>
      </c>
      <c r="W10" s="39">
        <f>'[1]Access-Fev'!P10</f>
        <v>4289593.41</v>
      </c>
      <c r="X10" s="41">
        <f t="shared" ref="X10:X31" si="3">IF(R10&gt;0,W10/R10,0)</f>
        <v>0.30538534455644234</v>
      </c>
    </row>
    <row r="11" spans="1:24" ht="30.75" customHeight="1" x14ac:dyDescent="0.2">
      <c r="A11" s="37" t="str">
        <f>+'[1]Access-Fev'!A11</f>
        <v>12101</v>
      </c>
      <c r="B11" s="38" t="str">
        <f>+'[1]Access-Fev'!B11</f>
        <v>JUSTICA FEDERAL DE PRIMEIRO GRAU</v>
      </c>
      <c r="C11" s="37" t="str">
        <f>CONCATENATE('[1]Access-Fev'!C11,".",'[1]Access-Fev'!D11)</f>
        <v>02.061</v>
      </c>
      <c r="D11" s="37" t="str">
        <f>CONCATENATE('[1]Access-Fev'!E11,".",'[1]Access-Fev'!G11)</f>
        <v>0569.4257</v>
      </c>
      <c r="E11" s="38" t="str">
        <f>+'[1]Access-Fev'!F11</f>
        <v>PRESTACAO JURISDICIONAL NA JUSTICA FEDERAL</v>
      </c>
      <c r="F11" s="38" t="str">
        <f>+'[1]Access-Fev'!H11</f>
        <v>JULGAMENTO DE CAUSAS NA JUSTICA FEDERAL</v>
      </c>
      <c r="G11" s="37" t="str">
        <f>IF('[1]Access-Fev'!I11="1","F","S")</f>
        <v>F</v>
      </c>
      <c r="H11" s="37" t="str">
        <f>+'[1]Access-Fev'!J11</f>
        <v>0100</v>
      </c>
      <c r="I11" s="38" t="str">
        <f>+'[1]Access-Fev'!K11</f>
        <v>RECURSOS ORDINARIOS</v>
      </c>
      <c r="J11" s="37" t="str">
        <f>+'[1]Access-Fev'!L11</f>
        <v>4</v>
      </c>
      <c r="K11" s="39"/>
      <c r="L11" s="39"/>
      <c r="M11" s="39"/>
      <c r="N11" s="40">
        <v>0</v>
      </c>
      <c r="O11" s="39"/>
      <c r="P11" s="39">
        <f>'[1]Access-Fev'!M11</f>
        <v>2800000</v>
      </c>
      <c r="Q11" s="39"/>
      <c r="R11" s="39">
        <f t="shared" si="0"/>
        <v>2800000</v>
      </c>
      <c r="S11" s="39">
        <f>'[1]Access-Fev'!N11</f>
        <v>178118.8</v>
      </c>
      <c r="T11" s="41">
        <f t="shared" si="1"/>
        <v>6.3613857142857139E-2</v>
      </c>
      <c r="U11" s="39">
        <f>'[1]Access-Fev'!O11</f>
        <v>16394</v>
      </c>
      <c r="V11" s="41">
        <f t="shared" si="2"/>
        <v>5.855E-3</v>
      </c>
      <c r="W11" s="39">
        <f>'[1]Access-Fev'!P11</f>
        <v>16394</v>
      </c>
      <c r="X11" s="41">
        <f t="shared" si="3"/>
        <v>5.855E-3</v>
      </c>
    </row>
    <row r="12" spans="1:24" ht="30.75" customHeight="1" x14ac:dyDescent="0.2">
      <c r="A12" s="37" t="str">
        <f>+'[1]Access-Fev'!A12</f>
        <v>12101</v>
      </c>
      <c r="B12" s="38" t="str">
        <f>+'[1]Access-Fev'!B12</f>
        <v>JUSTICA FEDERAL DE PRIMEIRO GRAU</v>
      </c>
      <c r="C12" s="37" t="str">
        <f>CONCATENATE('[1]Access-Fev'!C12,".",'[1]Access-Fev'!D12)</f>
        <v>02.061</v>
      </c>
      <c r="D12" s="37" t="str">
        <f>CONCATENATE('[1]Access-Fev'!E12,".",'[1]Access-Fev'!G12)</f>
        <v>0569.4257</v>
      </c>
      <c r="E12" s="38" t="str">
        <f>+'[1]Access-Fev'!F12</f>
        <v>PRESTACAO JURISDICIONAL NA JUSTICA FEDERAL</v>
      </c>
      <c r="F12" s="38" t="str">
        <f>+'[1]Access-Fev'!H12</f>
        <v>JULGAMENTO DE CAUSAS NA JUSTICA FEDERAL</v>
      </c>
      <c r="G12" s="37" t="str">
        <f>IF('[1]Access-Fev'!I12="1","F","S")</f>
        <v>F</v>
      </c>
      <c r="H12" s="37" t="str">
        <f>+'[1]Access-Fev'!J12</f>
        <v>0100</v>
      </c>
      <c r="I12" s="38" t="str">
        <f>+'[1]Access-Fev'!K12</f>
        <v>RECURSOS ORDINARIOS</v>
      </c>
      <c r="J12" s="37" t="str">
        <f>+'[1]Access-Fev'!L12</f>
        <v>3</v>
      </c>
      <c r="K12" s="40"/>
      <c r="L12" s="40"/>
      <c r="M12" s="40"/>
      <c r="N12" s="40">
        <v>0</v>
      </c>
      <c r="O12" s="40"/>
      <c r="P12" s="39">
        <f>'[1]Access-Fev'!M12</f>
        <v>128292797</v>
      </c>
      <c r="Q12" s="39"/>
      <c r="R12" s="39">
        <f t="shared" si="0"/>
        <v>128292797</v>
      </c>
      <c r="S12" s="39">
        <f>'[1]Access-Fev'!N12</f>
        <v>117984208.09</v>
      </c>
      <c r="T12" s="41">
        <f t="shared" si="1"/>
        <v>0.9196479525658795</v>
      </c>
      <c r="U12" s="39">
        <f>'[1]Access-Fev'!O12</f>
        <v>7873317.8200000003</v>
      </c>
      <c r="V12" s="41">
        <f t="shared" si="2"/>
        <v>6.1369913230592363E-2</v>
      </c>
      <c r="W12" s="39">
        <f>'[1]Access-Fev'!P12</f>
        <v>6174149.8399999999</v>
      </c>
      <c r="X12" s="41">
        <f t="shared" si="3"/>
        <v>4.8125459763730928E-2</v>
      </c>
    </row>
    <row r="13" spans="1:24" ht="30.75" customHeight="1" x14ac:dyDescent="0.2">
      <c r="A13" s="37" t="str">
        <f>+'[1]Access-Fev'!A13</f>
        <v>12101</v>
      </c>
      <c r="B13" s="38" t="str">
        <f>+'[1]Access-Fev'!B13</f>
        <v>JUSTICA FEDERAL DE PRIMEIRO GRAU</v>
      </c>
      <c r="C13" s="37" t="str">
        <f>CONCATENATE('[1]Access-Fev'!C13,".",'[1]Access-Fev'!D13)</f>
        <v>02.061</v>
      </c>
      <c r="D13" s="37" t="str">
        <f>CONCATENATE('[1]Access-Fev'!E13,".",'[1]Access-Fev'!G13)</f>
        <v>0569.4257</v>
      </c>
      <c r="E13" s="38" t="str">
        <f>+'[1]Access-Fev'!F13</f>
        <v>PRESTACAO JURISDICIONAL NA JUSTICA FEDERAL</v>
      </c>
      <c r="F13" s="38" t="str">
        <f>+'[1]Access-Fev'!H13</f>
        <v>JULGAMENTO DE CAUSAS NA JUSTICA FEDERAL</v>
      </c>
      <c r="G13" s="37" t="str">
        <f>IF('[1]Access-Fev'!I13="1","F","S")</f>
        <v>F</v>
      </c>
      <c r="H13" s="37" t="str">
        <f>+'[1]Access-Fev'!J13</f>
        <v>0181</v>
      </c>
      <c r="I13" s="38" t="str">
        <f>+'[1]Access-Fev'!K13</f>
        <v>RECURSOS DE CONVENIOS</v>
      </c>
      <c r="J13" s="37" t="str">
        <f>+'[1]Access-Fev'!L13</f>
        <v>4</v>
      </c>
      <c r="K13" s="39"/>
      <c r="L13" s="39"/>
      <c r="M13" s="39"/>
      <c r="N13" s="40">
        <v>0</v>
      </c>
      <c r="O13" s="39"/>
      <c r="P13" s="39">
        <f>'[1]Access-Fev'!M13</f>
        <v>3672430</v>
      </c>
      <c r="Q13" s="39"/>
      <c r="R13" s="39">
        <f t="shared" si="0"/>
        <v>3672430</v>
      </c>
      <c r="S13" s="39">
        <f>'[1]Access-Fev'!N13</f>
        <v>0</v>
      </c>
      <c r="T13" s="41">
        <f t="shared" si="1"/>
        <v>0</v>
      </c>
      <c r="U13" s="39">
        <f>'[1]Access-Fev'!O13</f>
        <v>0</v>
      </c>
      <c r="V13" s="41">
        <f t="shared" si="2"/>
        <v>0</v>
      </c>
      <c r="W13" s="39">
        <f>'[1]Access-Fev'!P13</f>
        <v>0</v>
      </c>
      <c r="X13" s="41">
        <f t="shared" si="3"/>
        <v>0</v>
      </c>
    </row>
    <row r="14" spans="1:24" ht="30.75" customHeight="1" x14ac:dyDescent="0.2">
      <c r="A14" s="37" t="str">
        <f>+'[1]Access-Fev'!A14</f>
        <v>12101</v>
      </c>
      <c r="B14" s="38" t="str">
        <f>+'[1]Access-Fev'!B14</f>
        <v>JUSTICA FEDERAL DE PRIMEIRO GRAU</v>
      </c>
      <c r="C14" s="37" t="str">
        <f>CONCATENATE('[1]Access-Fev'!C14,".",'[1]Access-Fev'!D14)</f>
        <v>02.061</v>
      </c>
      <c r="D14" s="37" t="str">
        <f>CONCATENATE('[1]Access-Fev'!E14,".",'[1]Access-Fev'!G14)</f>
        <v>0569.4257</v>
      </c>
      <c r="E14" s="38" t="str">
        <f>+'[1]Access-Fev'!F14</f>
        <v>PRESTACAO JURISDICIONAL NA JUSTICA FEDERAL</v>
      </c>
      <c r="F14" s="38" t="str">
        <f>+'[1]Access-Fev'!H14</f>
        <v>JULGAMENTO DE CAUSAS NA JUSTICA FEDERAL</v>
      </c>
      <c r="G14" s="37" t="str">
        <f>IF('[1]Access-Fev'!I14="1","F","S")</f>
        <v>F</v>
      </c>
      <c r="H14" s="37" t="str">
        <f>+'[1]Access-Fev'!J14</f>
        <v>0181</v>
      </c>
      <c r="I14" s="38" t="str">
        <f>+'[1]Access-Fev'!K14</f>
        <v>RECURSOS DE CONVENIOS</v>
      </c>
      <c r="J14" s="37" t="str">
        <f>+'[1]Access-Fev'!L14</f>
        <v>3</v>
      </c>
      <c r="K14" s="39"/>
      <c r="L14" s="39"/>
      <c r="M14" s="39"/>
      <c r="N14" s="40">
        <v>0</v>
      </c>
      <c r="O14" s="39"/>
      <c r="P14" s="39">
        <f>'[1]Access-Fev'!M14</f>
        <v>7898909</v>
      </c>
      <c r="Q14" s="39"/>
      <c r="R14" s="39">
        <f t="shared" si="0"/>
        <v>7898909</v>
      </c>
      <c r="S14" s="39">
        <f>'[1]Access-Fev'!N14</f>
        <v>0</v>
      </c>
      <c r="T14" s="41">
        <f t="shared" si="1"/>
        <v>0</v>
      </c>
      <c r="U14" s="39">
        <f>'[1]Access-Fev'!O14</f>
        <v>0</v>
      </c>
      <c r="V14" s="41">
        <f t="shared" si="2"/>
        <v>0</v>
      </c>
      <c r="W14" s="39">
        <f>'[1]Access-Fev'!P14</f>
        <v>0</v>
      </c>
      <c r="X14" s="41">
        <f t="shared" si="3"/>
        <v>0</v>
      </c>
    </row>
    <row r="15" spans="1:24" ht="30.75" customHeight="1" x14ac:dyDescent="0.2">
      <c r="A15" s="37" t="str">
        <f>+'[1]Access-Fev'!A15</f>
        <v>12101</v>
      </c>
      <c r="B15" s="38" t="str">
        <f>+'[1]Access-Fev'!B15</f>
        <v>JUSTICA FEDERAL DE PRIMEIRO GRAU</v>
      </c>
      <c r="C15" s="37" t="str">
        <f>CONCATENATE('[1]Access-Fev'!C15,".",'[1]Access-Fev'!D15)</f>
        <v>02.122</v>
      </c>
      <c r="D15" s="37" t="str">
        <f>CONCATENATE('[1]Access-Fev'!E15,".",'[1]Access-Fev'!G15)</f>
        <v>0569.11RQ</v>
      </c>
      <c r="E15" s="38" t="str">
        <f>+'[1]Access-Fev'!F15</f>
        <v>PRESTACAO JURISDICIONAL NA JUSTICA FEDERAL</v>
      </c>
      <c r="F15" s="38" t="str">
        <f>+'[1]Access-Fev'!H15</f>
        <v>REFORMA DO FORUM FEDERAL DE EXECUCOES FISCAIS DE SAO PAULO -</v>
      </c>
      <c r="G15" s="37" t="str">
        <f>IF('[1]Access-Fev'!I15="1","F","S")</f>
        <v>F</v>
      </c>
      <c r="H15" s="37" t="str">
        <f>+'[1]Access-Fev'!J15</f>
        <v>0100</v>
      </c>
      <c r="I15" s="38" t="str">
        <f>+'[1]Access-Fev'!K15</f>
        <v>RECURSOS ORDINARIOS</v>
      </c>
      <c r="J15" s="37" t="str">
        <f>+'[1]Access-Fev'!L15</f>
        <v>4</v>
      </c>
      <c r="K15" s="39"/>
      <c r="L15" s="39"/>
      <c r="M15" s="39"/>
      <c r="N15" s="40">
        <v>0</v>
      </c>
      <c r="O15" s="39"/>
      <c r="P15" s="39">
        <f>'[1]Access-Fev'!M15</f>
        <v>1500000</v>
      </c>
      <c r="Q15" s="39"/>
      <c r="R15" s="39">
        <f t="shared" si="0"/>
        <v>1500000</v>
      </c>
      <c r="S15" s="39">
        <f>'[1]Access-Fev'!N15</f>
        <v>0</v>
      </c>
      <c r="T15" s="41">
        <f t="shared" si="1"/>
        <v>0</v>
      </c>
      <c r="U15" s="39">
        <f>'[1]Access-Fev'!O15</f>
        <v>0</v>
      </c>
      <c r="V15" s="41">
        <f t="shared" si="2"/>
        <v>0</v>
      </c>
      <c r="W15" s="39">
        <f>'[1]Access-Fev'!P15</f>
        <v>0</v>
      </c>
      <c r="X15" s="41">
        <f t="shared" si="3"/>
        <v>0</v>
      </c>
    </row>
    <row r="16" spans="1:24" ht="30.75" customHeight="1" x14ac:dyDescent="0.2">
      <c r="A16" s="37" t="str">
        <f>+'[1]Access-Fev'!A16</f>
        <v>12101</v>
      </c>
      <c r="B16" s="38" t="str">
        <f>+'[1]Access-Fev'!B16</f>
        <v>JUSTICA FEDERAL DE PRIMEIRO GRAU</v>
      </c>
      <c r="C16" s="37" t="str">
        <f>CONCATENATE('[1]Access-Fev'!C16,".",'[1]Access-Fev'!D16)</f>
        <v>02.122</v>
      </c>
      <c r="D16" s="37" t="str">
        <f>CONCATENATE('[1]Access-Fev'!E16,".",'[1]Access-Fev'!G16)</f>
        <v>0569.12S9</v>
      </c>
      <c r="E16" s="38" t="str">
        <f>+'[1]Access-Fev'!F16</f>
        <v>PRESTACAO JURISDICIONAL NA JUSTICA FEDERAL</v>
      </c>
      <c r="F16" s="38" t="str">
        <f>+'[1]Access-Fev'!H16</f>
        <v>REFORMA DO FORUM FEDERAL CRIMINAL E PREVIDENCIARIO DE SAO PA</v>
      </c>
      <c r="G16" s="37" t="str">
        <f>IF('[1]Access-Fev'!I16="1","F","S")</f>
        <v>F</v>
      </c>
      <c r="H16" s="37" t="str">
        <f>+'[1]Access-Fev'!J16</f>
        <v>0100</v>
      </c>
      <c r="I16" s="38" t="str">
        <f>+'[1]Access-Fev'!K16</f>
        <v>RECURSOS ORDINARIOS</v>
      </c>
      <c r="J16" s="37" t="str">
        <f>+'[1]Access-Fev'!L16</f>
        <v>4</v>
      </c>
      <c r="K16" s="39"/>
      <c r="L16" s="39"/>
      <c r="M16" s="39"/>
      <c r="N16" s="40">
        <v>0</v>
      </c>
      <c r="O16" s="39"/>
      <c r="P16" s="39">
        <f>'[1]Access-Fev'!M16</f>
        <v>2000000</v>
      </c>
      <c r="Q16" s="39"/>
      <c r="R16" s="39">
        <f t="shared" si="0"/>
        <v>2000000</v>
      </c>
      <c r="S16" s="39">
        <f>'[1]Access-Fev'!N16</f>
        <v>0</v>
      </c>
      <c r="T16" s="41">
        <f t="shared" si="1"/>
        <v>0</v>
      </c>
      <c r="U16" s="39">
        <f>'[1]Access-Fev'!O16</f>
        <v>0</v>
      </c>
      <c r="V16" s="41">
        <f t="shared" si="2"/>
        <v>0</v>
      </c>
      <c r="W16" s="39">
        <f>'[1]Access-Fev'!P16</f>
        <v>0</v>
      </c>
      <c r="X16" s="41">
        <f t="shared" si="3"/>
        <v>0</v>
      </c>
    </row>
    <row r="17" spans="1:24" ht="30.75" customHeight="1" x14ac:dyDescent="0.2">
      <c r="A17" s="37" t="str">
        <f>+'[1]Access-Fev'!A17</f>
        <v>12101</v>
      </c>
      <c r="B17" s="38" t="str">
        <f>+'[1]Access-Fev'!B17</f>
        <v>JUSTICA FEDERAL DE PRIMEIRO GRAU</v>
      </c>
      <c r="C17" s="37" t="str">
        <f>CONCATENATE('[1]Access-Fev'!C17,".",'[1]Access-Fev'!D17)</f>
        <v>02.122</v>
      </c>
      <c r="D17" s="37" t="str">
        <f>CONCATENATE('[1]Access-Fev'!E17,".",'[1]Access-Fev'!G17)</f>
        <v>0569.13FR</v>
      </c>
      <c r="E17" s="38" t="str">
        <f>+'[1]Access-Fev'!F17</f>
        <v>PRESTACAO JURISDICIONAL NA JUSTICA FEDERAL</v>
      </c>
      <c r="F17" s="38" t="str">
        <f>+'[1]Access-Fev'!H17</f>
        <v>REFORMA DO FORUM FEDERAL DE RIBEIRAO PRETO - SP</v>
      </c>
      <c r="G17" s="37" t="str">
        <f>IF('[1]Access-Fev'!I17="1","F","S")</f>
        <v>F</v>
      </c>
      <c r="H17" s="37" t="str">
        <f>+'[1]Access-Fev'!J17</f>
        <v>0100</v>
      </c>
      <c r="I17" s="38" t="str">
        <f>+'[1]Access-Fev'!K17</f>
        <v>RECURSOS ORDINARIOS</v>
      </c>
      <c r="J17" s="37" t="str">
        <f>+'[1]Access-Fev'!L17</f>
        <v>4</v>
      </c>
      <c r="K17" s="39"/>
      <c r="L17" s="39"/>
      <c r="M17" s="39"/>
      <c r="N17" s="40">
        <v>0</v>
      </c>
      <c r="O17" s="39"/>
      <c r="P17" s="39">
        <f>'[1]Access-Fev'!M17</f>
        <v>400000</v>
      </c>
      <c r="Q17" s="39"/>
      <c r="R17" s="39">
        <f t="shared" si="0"/>
        <v>400000</v>
      </c>
      <c r="S17" s="39">
        <f>'[1]Access-Fev'!N17</f>
        <v>0</v>
      </c>
      <c r="T17" s="41">
        <f t="shared" si="1"/>
        <v>0</v>
      </c>
      <c r="U17" s="39">
        <f>'[1]Access-Fev'!O17</f>
        <v>0</v>
      </c>
      <c r="V17" s="41">
        <f t="shared" si="2"/>
        <v>0</v>
      </c>
      <c r="W17" s="39">
        <f>'[1]Access-Fev'!P17</f>
        <v>0</v>
      </c>
      <c r="X17" s="41">
        <f t="shared" si="3"/>
        <v>0</v>
      </c>
    </row>
    <row r="18" spans="1:24" ht="30.75" customHeight="1" x14ac:dyDescent="0.2">
      <c r="A18" s="37" t="str">
        <f>+'[1]Access-Fev'!A18</f>
        <v>12101</v>
      </c>
      <c r="B18" s="38" t="str">
        <f>+'[1]Access-Fev'!B18</f>
        <v>JUSTICA FEDERAL DE PRIMEIRO GRAU</v>
      </c>
      <c r="C18" s="37" t="str">
        <f>CONCATENATE('[1]Access-Fev'!C18,".",'[1]Access-Fev'!D18)</f>
        <v>02.122</v>
      </c>
      <c r="D18" s="37" t="str">
        <f>CONCATENATE('[1]Access-Fev'!E18,".",'[1]Access-Fev'!G18)</f>
        <v>0569.14YN</v>
      </c>
      <c r="E18" s="38" t="str">
        <f>+'[1]Access-Fev'!F18</f>
        <v>PRESTACAO JURISDICIONAL NA JUSTICA FEDERAL</v>
      </c>
      <c r="F18" s="38" t="str">
        <f>+'[1]Access-Fev'!H18</f>
        <v>REFORMA DO FORUM FEDERAL CIVEL DE SAO PAULO - SP</v>
      </c>
      <c r="G18" s="37" t="str">
        <f>IF('[1]Access-Fev'!I18="1","F","S")</f>
        <v>F</v>
      </c>
      <c r="H18" s="37" t="str">
        <f>+'[1]Access-Fev'!J18</f>
        <v>0100</v>
      </c>
      <c r="I18" s="38" t="str">
        <f>+'[1]Access-Fev'!K18</f>
        <v>RECURSOS ORDINARIOS</v>
      </c>
      <c r="J18" s="37" t="str">
        <f>+'[1]Access-Fev'!L18</f>
        <v>4</v>
      </c>
      <c r="K18" s="39"/>
      <c r="L18" s="39"/>
      <c r="M18" s="39"/>
      <c r="N18" s="40">
        <v>0</v>
      </c>
      <c r="O18" s="39"/>
      <c r="P18" s="39">
        <f>'[1]Access-Fev'!M18</f>
        <v>1220000</v>
      </c>
      <c r="Q18" s="39"/>
      <c r="R18" s="39">
        <f t="shared" si="0"/>
        <v>1220000</v>
      </c>
      <c r="S18" s="39">
        <f>'[1]Access-Fev'!N18</f>
        <v>399400</v>
      </c>
      <c r="T18" s="41">
        <f t="shared" si="1"/>
        <v>0.32737704918032789</v>
      </c>
      <c r="U18" s="39">
        <f>'[1]Access-Fev'!O18</f>
        <v>0</v>
      </c>
      <c r="V18" s="41">
        <f t="shared" si="2"/>
        <v>0</v>
      </c>
      <c r="W18" s="39">
        <f>'[1]Access-Fev'!P18</f>
        <v>0</v>
      </c>
      <c r="X18" s="41">
        <f t="shared" si="3"/>
        <v>0</v>
      </c>
    </row>
    <row r="19" spans="1:24" ht="30.75" customHeight="1" x14ac:dyDescent="0.2">
      <c r="A19" s="37" t="str">
        <f>+'[1]Access-Fev'!A19</f>
        <v>12101</v>
      </c>
      <c r="B19" s="38" t="str">
        <f>+'[1]Access-Fev'!B19</f>
        <v>JUSTICA FEDERAL DE PRIMEIRO GRAU</v>
      </c>
      <c r="C19" s="37" t="str">
        <f>CONCATENATE('[1]Access-Fev'!C19,".",'[1]Access-Fev'!D19)</f>
        <v>02.122</v>
      </c>
      <c r="D19" s="37" t="str">
        <f>CONCATENATE('[1]Access-Fev'!E19,".",'[1]Access-Fev'!G19)</f>
        <v>0569.14YO</v>
      </c>
      <c r="E19" s="38" t="str">
        <f>+'[1]Access-Fev'!F19</f>
        <v>PRESTACAO JURISDICIONAL NA JUSTICA FEDERAL</v>
      </c>
      <c r="F19" s="38" t="str">
        <f>+'[1]Access-Fev'!H19</f>
        <v>REFORMA DA SEDE ADMINISTRATIVA DA JUSTICA FEDERAL DE SAO PAU</v>
      </c>
      <c r="G19" s="37" t="str">
        <f>IF('[1]Access-Fev'!I19="1","F","S")</f>
        <v>F</v>
      </c>
      <c r="H19" s="37" t="str">
        <f>+'[1]Access-Fev'!J19</f>
        <v>0100</v>
      </c>
      <c r="I19" s="38" t="str">
        <f>+'[1]Access-Fev'!K19</f>
        <v>RECURSOS ORDINARIOS</v>
      </c>
      <c r="J19" s="37" t="str">
        <f>+'[1]Access-Fev'!L19</f>
        <v>4</v>
      </c>
      <c r="K19" s="39"/>
      <c r="L19" s="39"/>
      <c r="M19" s="39"/>
      <c r="N19" s="40">
        <v>0</v>
      </c>
      <c r="O19" s="39"/>
      <c r="P19" s="39">
        <f>'[1]Access-Fev'!M19</f>
        <v>1500000</v>
      </c>
      <c r="Q19" s="39"/>
      <c r="R19" s="39">
        <f t="shared" si="0"/>
        <v>1500000</v>
      </c>
      <c r="S19" s="39">
        <f>'[1]Access-Fev'!N19</f>
        <v>0</v>
      </c>
      <c r="T19" s="41">
        <f t="shared" si="1"/>
        <v>0</v>
      </c>
      <c r="U19" s="39">
        <f>'[1]Access-Fev'!O19</f>
        <v>0</v>
      </c>
      <c r="V19" s="41">
        <f t="shared" si="2"/>
        <v>0</v>
      </c>
      <c r="W19" s="39">
        <f>'[1]Access-Fev'!P19</f>
        <v>0</v>
      </c>
      <c r="X19" s="41">
        <f t="shared" si="3"/>
        <v>0</v>
      </c>
    </row>
    <row r="20" spans="1:24" ht="30.75" customHeight="1" x14ac:dyDescent="0.2">
      <c r="A20" s="37" t="str">
        <f>+'[1]Access-Fev'!A20</f>
        <v>12101</v>
      </c>
      <c r="B20" s="38" t="str">
        <f>+'[1]Access-Fev'!B20</f>
        <v>JUSTICA FEDERAL DE PRIMEIRO GRAU</v>
      </c>
      <c r="C20" s="37" t="str">
        <f>CONCATENATE('[1]Access-Fev'!C20,".",'[1]Access-Fev'!D20)</f>
        <v>02.122</v>
      </c>
      <c r="D20" s="37" t="str">
        <f>CONCATENATE('[1]Access-Fev'!E20,".",'[1]Access-Fev'!G20)</f>
        <v>0569.158T</v>
      </c>
      <c r="E20" s="38" t="str">
        <f>+'[1]Access-Fev'!F20</f>
        <v>PRESTACAO JURISDICIONAL NA JUSTICA FEDERAL</v>
      </c>
      <c r="F20" s="38" t="str">
        <f>+'[1]Access-Fev'!H20</f>
        <v>REFORMA DO JUIZADO ESPECIAL FEDERAL DE SAO PAULO - SP - 2. E</v>
      </c>
      <c r="G20" s="37" t="str">
        <f>IF('[1]Access-Fev'!I20="1","F","S")</f>
        <v>F</v>
      </c>
      <c r="H20" s="37" t="str">
        <f>+'[1]Access-Fev'!J20</f>
        <v>0100</v>
      </c>
      <c r="I20" s="38" t="str">
        <f>+'[1]Access-Fev'!K20</f>
        <v>RECURSOS ORDINARIOS</v>
      </c>
      <c r="J20" s="37" t="str">
        <f>+'[1]Access-Fev'!L20</f>
        <v>4</v>
      </c>
      <c r="K20" s="39"/>
      <c r="L20" s="39"/>
      <c r="M20" s="39"/>
      <c r="N20" s="40">
        <v>0</v>
      </c>
      <c r="O20" s="39"/>
      <c r="P20" s="39">
        <f>'[1]Access-Fev'!M20</f>
        <v>2000000</v>
      </c>
      <c r="Q20" s="39"/>
      <c r="R20" s="39">
        <f t="shared" si="0"/>
        <v>2000000</v>
      </c>
      <c r="S20" s="39">
        <f>'[1]Access-Fev'!N20</f>
        <v>0</v>
      </c>
      <c r="T20" s="41">
        <f t="shared" si="1"/>
        <v>0</v>
      </c>
      <c r="U20" s="39">
        <f>'[1]Access-Fev'!O20</f>
        <v>0</v>
      </c>
      <c r="V20" s="41">
        <f t="shared" si="2"/>
        <v>0</v>
      </c>
      <c r="W20" s="39">
        <f>'[1]Access-Fev'!P20</f>
        <v>0</v>
      </c>
      <c r="X20" s="41">
        <f t="shared" si="3"/>
        <v>0</v>
      </c>
    </row>
    <row r="21" spans="1:24" ht="30.75" customHeight="1" x14ac:dyDescent="0.2">
      <c r="A21" s="37" t="str">
        <f>+'[1]Access-Fev'!A21</f>
        <v>12101</v>
      </c>
      <c r="B21" s="38" t="str">
        <f>+'[1]Access-Fev'!B21</f>
        <v>JUSTICA FEDERAL DE PRIMEIRO GRAU</v>
      </c>
      <c r="C21" s="37" t="str">
        <f>CONCATENATE('[1]Access-Fev'!C21,".",'[1]Access-Fev'!D21)</f>
        <v>02.122</v>
      </c>
      <c r="D21" s="37" t="str">
        <f>CONCATENATE('[1]Access-Fev'!E21,".",'[1]Access-Fev'!G21)</f>
        <v>0569.15FZ</v>
      </c>
      <c r="E21" s="38" t="str">
        <f>+'[1]Access-Fev'!F21</f>
        <v>PRESTACAO JURISDICIONAL NA JUSTICA FEDERAL</v>
      </c>
      <c r="F21" s="38" t="str">
        <f>+'[1]Access-Fev'!H21</f>
        <v>REFORMA DO FORUM FEDERAL DE PRESIDENTE PRUDENTE - SP</v>
      </c>
      <c r="G21" s="37" t="str">
        <f>IF('[1]Access-Fev'!I21="1","F","S")</f>
        <v>F</v>
      </c>
      <c r="H21" s="37" t="str">
        <f>+'[1]Access-Fev'!J21</f>
        <v>0100</v>
      </c>
      <c r="I21" s="38" t="str">
        <f>+'[1]Access-Fev'!K21</f>
        <v>RECURSOS ORDINARIOS</v>
      </c>
      <c r="J21" s="37" t="str">
        <f>+'[1]Access-Fev'!L21</f>
        <v>4</v>
      </c>
      <c r="K21" s="39"/>
      <c r="L21" s="39"/>
      <c r="M21" s="39"/>
      <c r="N21" s="40">
        <v>0</v>
      </c>
      <c r="O21" s="39"/>
      <c r="P21" s="39">
        <f>'[1]Access-Fev'!M21</f>
        <v>400000</v>
      </c>
      <c r="Q21" s="39"/>
      <c r="R21" s="39">
        <f t="shared" si="0"/>
        <v>400000</v>
      </c>
      <c r="S21" s="39">
        <f>'[1]Access-Fev'!N21</f>
        <v>0</v>
      </c>
      <c r="T21" s="41">
        <f t="shared" si="1"/>
        <v>0</v>
      </c>
      <c r="U21" s="39">
        <f>'[1]Access-Fev'!O21</f>
        <v>0</v>
      </c>
      <c r="V21" s="41">
        <f t="shared" si="2"/>
        <v>0</v>
      </c>
      <c r="W21" s="39">
        <f>'[1]Access-Fev'!P21</f>
        <v>0</v>
      </c>
      <c r="X21" s="41">
        <f t="shared" si="3"/>
        <v>0</v>
      </c>
    </row>
    <row r="22" spans="1:24" ht="30.75" customHeight="1" x14ac:dyDescent="0.2">
      <c r="A22" s="37" t="str">
        <f>+'[1]Access-Fev'!A22</f>
        <v>12101</v>
      </c>
      <c r="B22" s="38" t="str">
        <f>+'[1]Access-Fev'!B22</f>
        <v>JUSTICA FEDERAL DE PRIMEIRO GRAU</v>
      </c>
      <c r="C22" s="37" t="str">
        <f>CONCATENATE('[1]Access-Fev'!C22,".",'[1]Access-Fev'!D22)</f>
        <v>02.122</v>
      </c>
      <c r="D22" s="37" t="str">
        <f>CONCATENATE('[1]Access-Fev'!E22,".",'[1]Access-Fev'!G22)</f>
        <v>0569.15NX</v>
      </c>
      <c r="E22" s="38" t="str">
        <f>+'[1]Access-Fev'!F22</f>
        <v>PRESTACAO JURISDICIONAL NA JUSTICA FEDERAL</v>
      </c>
      <c r="F22" s="38" t="str">
        <f>+'[1]Access-Fev'!H22</f>
        <v>REFORMA DO FORUM FEDERAL DE SANTOS - SP</v>
      </c>
      <c r="G22" s="37" t="str">
        <f>IF('[1]Access-Fev'!I22="1","F","S")</f>
        <v>F</v>
      </c>
      <c r="H22" s="37" t="str">
        <f>+'[1]Access-Fev'!J22</f>
        <v>0100</v>
      </c>
      <c r="I22" s="38" t="str">
        <f>+'[1]Access-Fev'!K22</f>
        <v>RECURSOS ORDINARIOS</v>
      </c>
      <c r="J22" s="37" t="str">
        <f>+'[1]Access-Fev'!L22</f>
        <v>4</v>
      </c>
      <c r="K22" s="39"/>
      <c r="L22" s="39"/>
      <c r="M22" s="39"/>
      <c r="N22" s="40">
        <v>0</v>
      </c>
      <c r="O22" s="39"/>
      <c r="P22" s="39">
        <f>'[1]Access-Fev'!M22</f>
        <v>1470000</v>
      </c>
      <c r="Q22" s="39"/>
      <c r="R22" s="39">
        <f t="shared" si="0"/>
        <v>1470000</v>
      </c>
      <c r="S22" s="39">
        <f>'[1]Access-Fev'!N22</f>
        <v>0</v>
      </c>
      <c r="T22" s="41">
        <f t="shared" si="1"/>
        <v>0</v>
      </c>
      <c r="U22" s="39">
        <f>'[1]Access-Fev'!O22</f>
        <v>0</v>
      </c>
      <c r="V22" s="41">
        <f t="shared" si="2"/>
        <v>0</v>
      </c>
      <c r="W22" s="39">
        <f>'[1]Access-Fev'!P22</f>
        <v>0</v>
      </c>
      <c r="X22" s="41">
        <f t="shared" si="3"/>
        <v>0</v>
      </c>
    </row>
    <row r="23" spans="1:24" ht="30.75" customHeight="1" x14ac:dyDescent="0.2">
      <c r="A23" s="37" t="str">
        <f>+'[1]Access-Fev'!A23</f>
        <v>12101</v>
      </c>
      <c r="B23" s="38" t="str">
        <f>+'[1]Access-Fev'!B23</f>
        <v>JUSTICA FEDERAL DE PRIMEIRO GRAU</v>
      </c>
      <c r="C23" s="37" t="str">
        <f>CONCATENATE('[1]Access-Fev'!C23,".",'[1]Access-Fev'!D23)</f>
        <v>02.122</v>
      </c>
      <c r="D23" s="37" t="str">
        <f>CONCATENATE('[1]Access-Fev'!E23,".",'[1]Access-Fev'!G23)</f>
        <v>0569.15QA</v>
      </c>
      <c r="E23" s="38" t="str">
        <f>+'[1]Access-Fev'!F23</f>
        <v>PRESTACAO JURISDICIONAL NA JUSTICA FEDERAL</v>
      </c>
      <c r="F23" s="38" t="str">
        <f>+'[1]Access-Fev'!H23</f>
        <v>REFORMA DO FORUM FEDERAL DE BARUERI - SP</v>
      </c>
      <c r="G23" s="37" t="str">
        <f>IF('[1]Access-Fev'!I23="1","F","S")</f>
        <v>F</v>
      </c>
      <c r="H23" s="37" t="str">
        <f>+'[1]Access-Fev'!J23</f>
        <v>0100</v>
      </c>
      <c r="I23" s="38" t="str">
        <f>+'[1]Access-Fev'!K23</f>
        <v>RECURSOS ORDINARIOS</v>
      </c>
      <c r="J23" s="37" t="str">
        <f>+'[1]Access-Fev'!L23</f>
        <v>4</v>
      </c>
      <c r="K23" s="39"/>
      <c r="L23" s="39"/>
      <c r="M23" s="39"/>
      <c r="N23" s="40">
        <v>0</v>
      </c>
      <c r="O23" s="39"/>
      <c r="P23" s="39">
        <f>'[1]Access-Fev'!M23</f>
        <v>170000</v>
      </c>
      <c r="Q23" s="39"/>
      <c r="R23" s="39">
        <f t="shared" si="0"/>
        <v>170000</v>
      </c>
      <c r="S23" s="39">
        <f>'[1]Access-Fev'!N23</f>
        <v>0</v>
      </c>
      <c r="T23" s="41">
        <f t="shared" si="1"/>
        <v>0</v>
      </c>
      <c r="U23" s="39">
        <f>'[1]Access-Fev'!O23</f>
        <v>0</v>
      </c>
      <c r="V23" s="41">
        <f t="shared" si="2"/>
        <v>0</v>
      </c>
      <c r="W23" s="39">
        <f>'[1]Access-Fev'!P23</f>
        <v>0</v>
      </c>
      <c r="X23" s="41">
        <f t="shared" si="3"/>
        <v>0</v>
      </c>
    </row>
    <row r="24" spans="1:24" ht="30.75" customHeight="1" x14ac:dyDescent="0.2">
      <c r="A24" s="37" t="str">
        <f>+'[1]Access-Fev'!A24</f>
        <v>12101</v>
      </c>
      <c r="B24" s="38" t="str">
        <f>+'[1]Access-Fev'!B24</f>
        <v>JUSTICA FEDERAL DE PRIMEIRO GRAU</v>
      </c>
      <c r="C24" s="37" t="str">
        <f>CONCATENATE('[1]Access-Fev'!C24,".",'[1]Access-Fev'!D24)</f>
        <v>02.122</v>
      </c>
      <c r="D24" s="37" t="str">
        <f>CONCATENATE('[1]Access-Fev'!E24,".",'[1]Access-Fev'!G24)</f>
        <v>0569.20TP</v>
      </c>
      <c r="E24" s="38" t="str">
        <f>+'[1]Access-Fev'!F24</f>
        <v>PRESTACAO JURISDICIONAL NA JUSTICA FEDERAL</v>
      </c>
      <c r="F24" s="38" t="str">
        <f>+'[1]Access-Fev'!H24</f>
        <v>ATIVOS CIVIS DA UNIAO</v>
      </c>
      <c r="G24" s="37" t="str">
        <f>IF('[1]Access-Fev'!I24="1","F","S")</f>
        <v>F</v>
      </c>
      <c r="H24" s="37" t="str">
        <f>+'[1]Access-Fev'!J24</f>
        <v>0100</v>
      </c>
      <c r="I24" s="38" t="str">
        <f>+'[1]Access-Fev'!K24</f>
        <v>RECURSOS ORDINARIOS</v>
      </c>
      <c r="J24" s="37" t="str">
        <f>+'[1]Access-Fev'!L24</f>
        <v>1</v>
      </c>
      <c r="K24" s="39"/>
      <c r="L24" s="39"/>
      <c r="M24" s="39"/>
      <c r="N24" s="40">
        <v>0</v>
      </c>
      <c r="O24" s="39"/>
      <c r="P24" s="39">
        <f>'[1]Access-Fev'!M24</f>
        <v>218715652.47999999</v>
      </c>
      <c r="Q24" s="39"/>
      <c r="R24" s="39">
        <f t="shared" si="0"/>
        <v>218715652.47999999</v>
      </c>
      <c r="S24" s="39">
        <f>'[1]Access-Fev'!N24</f>
        <v>215866372.40000001</v>
      </c>
      <c r="T24" s="41">
        <f t="shared" si="1"/>
        <v>0.98697267411960588</v>
      </c>
      <c r="U24" s="39">
        <f>'[1]Access-Fev'!O24</f>
        <v>215861793.69</v>
      </c>
      <c r="V24" s="41">
        <f t="shared" si="2"/>
        <v>0.98695173958680915</v>
      </c>
      <c r="W24" s="39">
        <f>'[1]Access-Fev'!P24</f>
        <v>211382606.13999999</v>
      </c>
      <c r="X24" s="41">
        <f t="shared" si="3"/>
        <v>0.96647223800925464</v>
      </c>
    </row>
    <row r="25" spans="1:24" ht="30.75" customHeight="1" x14ac:dyDescent="0.2">
      <c r="A25" s="37" t="str">
        <f>+'[1]Access-Fev'!A25</f>
        <v>12101</v>
      </c>
      <c r="B25" s="38" t="str">
        <f>+'[1]Access-Fev'!B25</f>
        <v>JUSTICA FEDERAL DE PRIMEIRO GRAU</v>
      </c>
      <c r="C25" s="37" t="str">
        <f>CONCATENATE('[1]Access-Fev'!C25,".",'[1]Access-Fev'!D25)</f>
        <v>02.122</v>
      </c>
      <c r="D25" s="37" t="str">
        <f>CONCATENATE('[1]Access-Fev'!E25,".",'[1]Access-Fev'!G25)</f>
        <v>0569.216H</v>
      </c>
      <c r="E25" s="38" t="str">
        <f>+'[1]Access-Fev'!F25</f>
        <v>PRESTACAO JURISDICIONAL NA JUSTICA FEDERAL</v>
      </c>
      <c r="F25" s="38" t="str">
        <f>+'[1]Access-Fev'!H25</f>
        <v>AJUDA DE CUSTO PARA MORADIA OU AUXILIO-MORADIA A AGENTES PUB</v>
      </c>
      <c r="G25" s="37" t="str">
        <f>IF('[1]Access-Fev'!I25="1","F","S")</f>
        <v>F</v>
      </c>
      <c r="H25" s="37" t="str">
        <f>+'[1]Access-Fev'!J25</f>
        <v>0100</v>
      </c>
      <c r="I25" s="38" t="str">
        <f>+'[1]Access-Fev'!K25</f>
        <v>RECURSOS ORDINARIOS</v>
      </c>
      <c r="J25" s="37" t="str">
        <f>+'[1]Access-Fev'!L25</f>
        <v>3</v>
      </c>
      <c r="K25" s="39"/>
      <c r="L25" s="39"/>
      <c r="M25" s="39"/>
      <c r="N25" s="40">
        <v>0</v>
      </c>
      <c r="O25" s="39"/>
      <c r="P25" s="39">
        <f>'[1]Access-Fev'!M25</f>
        <v>17799477</v>
      </c>
      <c r="Q25" s="39"/>
      <c r="R25" s="39">
        <f t="shared" si="0"/>
        <v>17799477</v>
      </c>
      <c r="S25" s="39">
        <f>'[1]Access-Fev'!N25</f>
        <v>82416</v>
      </c>
      <c r="T25" s="41">
        <f t="shared" si="1"/>
        <v>4.6302484056132661E-3</v>
      </c>
      <c r="U25" s="39">
        <f>'[1]Access-Fev'!O25</f>
        <v>3600</v>
      </c>
      <c r="V25" s="41">
        <f t="shared" si="2"/>
        <v>2.0225313361735292E-4</v>
      </c>
      <c r="W25" s="39">
        <f>'[1]Access-Fev'!P25</f>
        <v>3600</v>
      </c>
      <c r="X25" s="41">
        <f t="shared" si="3"/>
        <v>2.0225313361735292E-4</v>
      </c>
    </row>
    <row r="26" spans="1:24" ht="30.75" customHeight="1" x14ac:dyDescent="0.2">
      <c r="A26" s="37" t="str">
        <f>+'[1]Access-Fev'!A26</f>
        <v>12101</v>
      </c>
      <c r="B26" s="38" t="str">
        <f>+'[1]Access-Fev'!B26</f>
        <v>JUSTICA FEDERAL DE PRIMEIRO GRAU</v>
      </c>
      <c r="C26" s="37" t="str">
        <f>CONCATENATE('[1]Access-Fev'!C26,".",'[1]Access-Fev'!D26)</f>
        <v>02.131</v>
      </c>
      <c r="D26" s="37" t="str">
        <f>CONCATENATE('[1]Access-Fev'!E26,".",'[1]Access-Fev'!G26)</f>
        <v>0569.219I</v>
      </c>
      <c r="E26" s="38" t="str">
        <f>+'[1]Access-Fev'!F26</f>
        <v>PRESTACAO JURISDICIONAL NA JUSTICA FEDERAL</v>
      </c>
      <c r="F26" s="38" t="str">
        <f>+'[1]Access-Fev'!H26</f>
        <v>PUBLICIDADE INSTITUCIONAL E DE UTILIDADE PUBLICA</v>
      </c>
      <c r="G26" s="37" t="str">
        <f>IF('[1]Access-Fev'!I26="1","F","S")</f>
        <v>F</v>
      </c>
      <c r="H26" s="37" t="str">
        <f>+'[1]Access-Fev'!J26</f>
        <v>0100</v>
      </c>
      <c r="I26" s="38" t="str">
        <f>+'[1]Access-Fev'!K26</f>
        <v>RECURSOS ORDINARIOS</v>
      </c>
      <c r="J26" s="37" t="str">
        <f>+'[1]Access-Fev'!L26</f>
        <v>4</v>
      </c>
      <c r="K26" s="39"/>
      <c r="L26" s="39"/>
      <c r="M26" s="39"/>
      <c r="N26" s="40">
        <v>0</v>
      </c>
      <c r="O26" s="39"/>
      <c r="P26" s="39">
        <f>'[1]Access-Fev'!M26</f>
        <v>10000</v>
      </c>
      <c r="Q26" s="39"/>
      <c r="R26" s="39">
        <f t="shared" si="0"/>
        <v>10000</v>
      </c>
      <c r="S26" s="39">
        <f>'[1]Access-Fev'!N26</f>
        <v>0</v>
      </c>
      <c r="T26" s="41">
        <f t="shared" si="1"/>
        <v>0</v>
      </c>
      <c r="U26" s="39">
        <f>'[1]Access-Fev'!O26</f>
        <v>0</v>
      </c>
      <c r="V26" s="41">
        <f t="shared" si="2"/>
        <v>0</v>
      </c>
      <c r="W26" s="39">
        <f>'[1]Access-Fev'!P26</f>
        <v>0</v>
      </c>
      <c r="X26" s="41">
        <f t="shared" si="3"/>
        <v>0</v>
      </c>
    </row>
    <row r="27" spans="1:24" ht="30.75" customHeight="1" x14ac:dyDescent="0.2">
      <c r="A27" s="37" t="str">
        <f>+'[1]Access-Fev'!A27</f>
        <v>12101</v>
      </c>
      <c r="B27" s="38" t="str">
        <f>+'[1]Access-Fev'!B27</f>
        <v>JUSTICA FEDERAL DE PRIMEIRO GRAU</v>
      </c>
      <c r="C27" s="37" t="str">
        <f>CONCATENATE('[1]Access-Fev'!C27,".",'[1]Access-Fev'!D27)</f>
        <v>02.131</v>
      </c>
      <c r="D27" s="37" t="str">
        <f>CONCATENATE('[1]Access-Fev'!E27,".",'[1]Access-Fev'!G27)</f>
        <v>0569.219I</v>
      </c>
      <c r="E27" s="38" t="str">
        <f>+'[1]Access-Fev'!F27</f>
        <v>PRESTACAO JURISDICIONAL NA JUSTICA FEDERAL</v>
      </c>
      <c r="F27" s="38" t="str">
        <f>+'[1]Access-Fev'!H27</f>
        <v>PUBLICIDADE INSTITUCIONAL E DE UTILIDADE PUBLICA</v>
      </c>
      <c r="G27" s="37" t="str">
        <f>IF('[1]Access-Fev'!I27="1","F","S")</f>
        <v>F</v>
      </c>
      <c r="H27" s="37" t="str">
        <f>+'[1]Access-Fev'!J27</f>
        <v>0100</v>
      </c>
      <c r="I27" s="38" t="str">
        <f>+'[1]Access-Fev'!K27</f>
        <v>RECURSOS ORDINARIOS</v>
      </c>
      <c r="J27" s="37" t="str">
        <f>+'[1]Access-Fev'!L27</f>
        <v>3</v>
      </c>
      <c r="K27" s="39"/>
      <c r="L27" s="39"/>
      <c r="M27" s="39"/>
      <c r="N27" s="40">
        <v>0</v>
      </c>
      <c r="O27" s="39"/>
      <c r="P27" s="39">
        <f>'[1]Access-Fev'!M27</f>
        <v>10000</v>
      </c>
      <c r="Q27" s="39"/>
      <c r="R27" s="39">
        <f t="shared" si="0"/>
        <v>10000</v>
      </c>
      <c r="S27" s="39">
        <f>'[1]Access-Fev'!N27</f>
        <v>6081.25</v>
      </c>
      <c r="T27" s="41">
        <f t="shared" si="1"/>
        <v>0.60812500000000003</v>
      </c>
      <c r="U27" s="39">
        <f>'[1]Access-Fev'!O27</f>
        <v>0</v>
      </c>
      <c r="V27" s="41">
        <f t="shared" si="2"/>
        <v>0</v>
      </c>
      <c r="W27" s="39">
        <f>'[1]Access-Fev'!P27</f>
        <v>0</v>
      </c>
      <c r="X27" s="41">
        <f t="shared" si="3"/>
        <v>0</v>
      </c>
    </row>
    <row r="28" spans="1:24" ht="30.75" customHeight="1" x14ac:dyDescent="0.2">
      <c r="A28" s="37" t="str">
        <f>+'[1]Access-Fev'!A28</f>
        <v>12101</v>
      </c>
      <c r="B28" s="38" t="str">
        <f>+'[1]Access-Fev'!B28</f>
        <v>JUSTICA FEDERAL DE PRIMEIRO GRAU</v>
      </c>
      <c r="C28" s="37" t="str">
        <f>CONCATENATE('[1]Access-Fev'!C28,".",'[1]Access-Fev'!D28)</f>
        <v>02.301</v>
      </c>
      <c r="D28" s="37" t="str">
        <f>CONCATENATE('[1]Access-Fev'!E28,".",'[1]Access-Fev'!G28)</f>
        <v>0569.2004</v>
      </c>
      <c r="E28" s="38" t="str">
        <f>+'[1]Access-Fev'!F28</f>
        <v>PRESTACAO JURISDICIONAL NA JUSTICA FEDERAL</v>
      </c>
      <c r="F28" s="38" t="str">
        <f>+'[1]Access-Fev'!H28</f>
        <v>ASSISTENCIA MEDICA E ODONTOLOGICA AOS SERVIDORES CIVIS, EMPR</v>
      </c>
      <c r="G28" s="37" t="str">
        <f>IF('[1]Access-Fev'!I28="1","F","S")</f>
        <v>S</v>
      </c>
      <c r="H28" s="37" t="str">
        <f>+'[1]Access-Fev'!J28</f>
        <v>0100</v>
      </c>
      <c r="I28" s="38" t="str">
        <f>+'[1]Access-Fev'!K28</f>
        <v>RECURSOS ORDINARIOS</v>
      </c>
      <c r="J28" s="37" t="str">
        <f>+'[1]Access-Fev'!L28</f>
        <v>3</v>
      </c>
      <c r="K28" s="39"/>
      <c r="L28" s="39"/>
      <c r="M28" s="39"/>
      <c r="N28" s="40">
        <v>0</v>
      </c>
      <c r="O28" s="39"/>
      <c r="P28" s="39">
        <f>'[1]Access-Fev'!M28</f>
        <v>31741125</v>
      </c>
      <c r="Q28" s="39"/>
      <c r="R28" s="39">
        <f t="shared" si="0"/>
        <v>31741125</v>
      </c>
      <c r="S28" s="39">
        <f>'[1]Access-Fev'!N28</f>
        <v>25892482.440000001</v>
      </c>
      <c r="T28" s="41">
        <f t="shared" si="1"/>
        <v>0.81573927956239745</v>
      </c>
      <c r="U28" s="39">
        <f>'[1]Access-Fev'!O28</f>
        <v>2476046.3199999998</v>
      </c>
      <c r="V28" s="41">
        <f t="shared" si="2"/>
        <v>7.800751611670978E-2</v>
      </c>
      <c r="W28" s="39">
        <f>'[1]Access-Fev'!P28</f>
        <v>2476046.3199999998</v>
      </c>
      <c r="X28" s="41">
        <f t="shared" si="3"/>
        <v>7.800751611670978E-2</v>
      </c>
    </row>
    <row r="29" spans="1:24" ht="30.75" customHeight="1" x14ac:dyDescent="0.2">
      <c r="A29" s="37" t="str">
        <f>+'[1]Access-Fev'!A29</f>
        <v>12101</v>
      </c>
      <c r="B29" s="38" t="str">
        <f>+'[1]Access-Fev'!B29</f>
        <v>JUSTICA FEDERAL DE PRIMEIRO GRAU</v>
      </c>
      <c r="C29" s="37" t="str">
        <f>CONCATENATE('[1]Access-Fev'!C29,".",'[1]Access-Fev'!D29)</f>
        <v>02.331</v>
      </c>
      <c r="D29" s="37" t="str">
        <f>CONCATENATE('[1]Access-Fev'!E29,".",'[1]Access-Fev'!G29)</f>
        <v>0569.212B</v>
      </c>
      <c r="E29" s="38" t="str">
        <f>+'[1]Access-Fev'!F29</f>
        <v>PRESTACAO JURISDICIONAL NA JUSTICA FEDERAL</v>
      </c>
      <c r="F29" s="38" t="str">
        <f>+'[1]Access-Fev'!H29</f>
        <v>BENEFICIOS OBRIGATORIOS AOS SERVIDORES CIVIS, EMPREGADOS, MI</v>
      </c>
      <c r="G29" s="37" t="str">
        <f>IF('[1]Access-Fev'!I29="1","F","S")</f>
        <v>F</v>
      </c>
      <c r="H29" s="37" t="str">
        <f>+'[1]Access-Fev'!J29</f>
        <v>0100</v>
      </c>
      <c r="I29" s="38" t="str">
        <f>+'[1]Access-Fev'!K29</f>
        <v>RECURSOS ORDINARIOS</v>
      </c>
      <c r="J29" s="37" t="str">
        <f>+'[1]Access-Fev'!L29</f>
        <v>3</v>
      </c>
      <c r="K29" s="39"/>
      <c r="L29" s="39"/>
      <c r="M29" s="39"/>
      <c r="N29" s="40">
        <v>0</v>
      </c>
      <c r="O29" s="39"/>
      <c r="P29" s="39">
        <f>'[1]Access-Fev'!M29</f>
        <v>58520317.170000002</v>
      </c>
      <c r="Q29" s="39"/>
      <c r="R29" s="39">
        <f t="shared" si="0"/>
        <v>58520317.170000002</v>
      </c>
      <c r="S29" s="39">
        <f>'[1]Access-Fev'!N29</f>
        <v>58520317.009999998</v>
      </c>
      <c r="T29" s="41">
        <f t="shared" si="1"/>
        <v>0.99999999726590671</v>
      </c>
      <c r="U29" s="39">
        <f>'[1]Access-Fev'!O29</f>
        <v>9588825.4900000002</v>
      </c>
      <c r="V29" s="41">
        <f t="shared" si="2"/>
        <v>0.1638546397850974</v>
      </c>
      <c r="W29" s="39">
        <f>'[1]Access-Fev'!P29</f>
        <v>9588825.4900000002</v>
      </c>
      <c r="X29" s="41">
        <f t="shared" si="3"/>
        <v>0.1638546397850974</v>
      </c>
    </row>
    <row r="30" spans="1:24" ht="30.75" customHeight="1" x14ac:dyDescent="0.2">
      <c r="A30" s="37" t="str">
        <f>+'[1]Access-Fev'!A30</f>
        <v>12101</v>
      </c>
      <c r="B30" s="38" t="str">
        <f>+'[1]Access-Fev'!B30</f>
        <v>JUSTICA FEDERAL DE PRIMEIRO GRAU</v>
      </c>
      <c r="C30" s="37" t="str">
        <f>CONCATENATE('[1]Access-Fev'!C30,".",'[1]Access-Fev'!D30)</f>
        <v>02.846</v>
      </c>
      <c r="D30" s="37" t="str">
        <f>CONCATENATE('[1]Access-Fev'!E30,".",'[1]Access-Fev'!G30)</f>
        <v>0569.09HB</v>
      </c>
      <c r="E30" s="38" t="str">
        <f>+'[1]Access-Fev'!F30</f>
        <v>PRESTACAO JURISDICIONAL NA JUSTICA FEDERAL</v>
      </c>
      <c r="F30" s="38" t="str">
        <f>+'[1]Access-Fev'!H30</f>
        <v>CONTRIBUICAO DA UNIAO, DE SUAS AUTARQUIAS E FUNDACOES PARA O</v>
      </c>
      <c r="G30" s="37" t="str">
        <f>IF('[1]Access-Fev'!I30="1","F","S")</f>
        <v>F</v>
      </c>
      <c r="H30" s="37" t="str">
        <f>+'[1]Access-Fev'!J30</f>
        <v>0100</v>
      </c>
      <c r="I30" s="38" t="str">
        <f>+'[1]Access-Fev'!K30</f>
        <v>RECURSOS ORDINARIOS</v>
      </c>
      <c r="J30" s="37" t="str">
        <f>+'[1]Access-Fev'!L30</f>
        <v>1</v>
      </c>
      <c r="K30" s="39"/>
      <c r="L30" s="39"/>
      <c r="M30" s="39"/>
      <c r="N30" s="40">
        <v>0</v>
      </c>
      <c r="O30" s="39"/>
      <c r="P30" s="39">
        <f>'[1]Access-Fev'!M30</f>
        <v>30573570.289999999</v>
      </c>
      <c r="Q30" s="39"/>
      <c r="R30" s="39">
        <f t="shared" si="0"/>
        <v>30573570.289999999</v>
      </c>
      <c r="S30" s="39">
        <f>'[1]Access-Fev'!N30</f>
        <v>30573570.289999999</v>
      </c>
      <c r="T30" s="41">
        <f t="shared" si="1"/>
        <v>1</v>
      </c>
      <c r="U30" s="39">
        <f>'[1]Access-Fev'!O30</f>
        <v>30573570.289999999</v>
      </c>
      <c r="V30" s="41">
        <f t="shared" si="2"/>
        <v>1</v>
      </c>
      <c r="W30" s="39">
        <f>'[1]Access-Fev'!P30</f>
        <v>30573570.289999999</v>
      </c>
      <c r="X30" s="41">
        <f t="shared" si="3"/>
        <v>1</v>
      </c>
    </row>
    <row r="31" spans="1:24" ht="31.5" customHeight="1" x14ac:dyDescent="0.2">
      <c r="A31" s="37" t="str">
        <f>+'[1]Access-Fev'!A31</f>
        <v>12101</v>
      </c>
      <c r="B31" s="38" t="str">
        <f>+'[1]Access-Fev'!B31</f>
        <v>JUSTICA FEDERAL DE PRIMEIRO GRAU</v>
      </c>
      <c r="C31" s="37" t="str">
        <f>CONCATENATE('[1]Access-Fev'!C31,".",'[1]Access-Fev'!D31)</f>
        <v>09.272</v>
      </c>
      <c r="D31" s="37" t="str">
        <f>CONCATENATE('[1]Access-Fev'!E31,".",'[1]Access-Fev'!G31)</f>
        <v>0089.0181</v>
      </c>
      <c r="E31" s="38" t="str">
        <f>+'[1]Access-Fev'!F31</f>
        <v>PREVIDENCIA DE INATIVOS E PENSIONISTAS DA UNIAO</v>
      </c>
      <c r="F31" s="38" t="str">
        <f>+'[1]Access-Fev'!H31</f>
        <v>APOSENTADORIAS E PENSOES CIVIS DA UNIAO</v>
      </c>
      <c r="G31" s="37" t="str">
        <f>IF('[1]Access-Fev'!I31="1","F","S")</f>
        <v>S</v>
      </c>
      <c r="H31" s="37" t="str">
        <f>+'[1]Access-Fev'!J31</f>
        <v>0156</v>
      </c>
      <c r="I31" s="38" t="str">
        <f>+'[1]Access-Fev'!K31</f>
        <v>CONTRIBUICAO PLANO SEGURIDADE SOCIAL SERVIDOR</v>
      </c>
      <c r="J31" s="37" t="str">
        <f>+'[1]Access-Fev'!L31</f>
        <v>1</v>
      </c>
      <c r="K31" s="39"/>
      <c r="L31" s="39"/>
      <c r="M31" s="39"/>
      <c r="N31" s="40">
        <v>0</v>
      </c>
      <c r="O31" s="39"/>
      <c r="P31" s="39">
        <f>'[1]Access-Fev'!M31</f>
        <v>45901022.229999997</v>
      </c>
      <c r="Q31" s="39"/>
      <c r="R31" s="39">
        <f t="shared" si="0"/>
        <v>45901022.229999997</v>
      </c>
      <c r="S31" s="39">
        <f>'[1]Access-Fev'!N31</f>
        <v>45901022.229999997</v>
      </c>
      <c r="T31" s="41">
        <f t="shared" si="1"/>
        <v>1</v>
      </c>
      <c r="U31" s="39">
        <f>'[1]Access-Fev'!O31</f>
        <v>45895974.960000001</v>
      </c>
      <c r="V31" s="41">
        <f t="shared" si="2"/>
        <v>0.99989004013952665</v>
      </c>
      <c r="W31" s="39">
        <f>'[1]Access-Fev'!P31</f>
        <v>44210441.049999997</v>
      </c>
      <c r="X31" s="41">
        <f t="shared" si="3"/>
        <v>0.96316898626943714</v>
      </c>
    </row>
    <row r="32" spans="1:24" ht="31.5" customHeight="1" x14ac:dyDescent="0.2">
      <c r="A32" s="2" t="s">
        <v>48</v>
      </c>
      <c r="B32" s="2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  <row r="33" spans="1:24" ht="31.5" customHeight="1" x14ac:dyDescent="0.2">
      <c r="A33" s="2" t="s">
        <v>49</v>
      </c>
      <c r="B33" s="4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</sheetData>
  <mergeCells count="16"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2019-03-14T21:16:04Z</dcterms:created>
  <dcterms:modified xsi:type="dcterms:W3CDTF">2019-03-14T21:16:56Z</dcterms:modified>
</cp:coreProperties>
</file>