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Set" sheetId="1" r:id="rId1"/>
  </sheets>
  <externalReferences>
    <externalReference r:id="rId2"/>
  </externalReferences>
  <definedNames>
    <definedName name="_xlnm.Print_Area" localSheetId="0">Set!$A$1:$X$41</definedName>
  </definedNames>
  <calcPr calcId="145621"/>
</workbook>
</file>

<file path=xl/calcChain.xml><?xml version="1.0" encoding="utf-8"?>
<calcChain xmlns="http://schemas.openxmlformats.org/spreadsheetml/2006/main">
  <c r="W36" i="1" l="1"/>
  <c r="U36" i="1"/>
  <c r="S36" i="1"/>
  <c r="Q36" i="1"/>
  <c r="P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X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X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X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R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1" i="1"/>
  <c r="T11" i="1" s="1"/>
  <c r="R12" i="1"/>
  <c r="V12" i="1" s="1"/>
  <c r="R22" i="1"/>
  <c r="R27" i="1"/>
  <c r="R35" i="1"/>
  <c r="R20" i="1"/>
  <c r="V20" i="1" s="1"/>
  <c r="R18" i="1"/>
  <c r="R23" i="1"/>
  <c r="R24" i="1"/>
  <c r="V24" i="1" s="1"/>
  <c r="V16" i="1"/>
  <c r="X16" i="1"/>
  <c r="T16" i="1"/>
  <c r="X26" i="1"/>
  <c r="T26" i="1"/>
  <c r="V26" i="1"/>
  <c r="V31" i="1"/>
  <c r="X31" i="1"/>
  <c r="T31" i="1"/>
  <c r="X18" i="1"/>
  <c r="T18" i="1"/>
  <c r="V18" i="1"/>
  <c r="V23" i="1"/>
  <c r="X23" i="1"/>
  <c r="T23" i="1"/>
  <c r="X24" i="1"/>
  <c r="T24" i="1"/>
  <c r="V36" i="1"/>
  <c r="X36" i="1"/>
  <c r="T36" i="1"/>
  <c r="V15" i="1"/>
  <c r="X15" i="1"/>
  <c r="T15" i="1"/>
  <c r="V32" i="1"/>
  <c r="X32" i="1"/>
  <c r="T32" i="1"/>
  <c r="X14" i="1"/>
  <c r="T14" i="1"/>
  <c r="V14" i="1"/>
  <c r="V19" i="1"/>
  <c r="X19" i="1"/>
  <c r="T19" i="1"/>
  <c r="R37" i="1"/>
  <c r="X10" i="1"/>
  <c r="V10" i="1"/>
  <c r="T10" i="1"/>
  <c r="V11" i="1"/>
  <c r="X12" i="1"/>
  <c r="X22" i="1"/>
  <c r="T22" i="1"/>
  <c r="V22" i="1"/>
  <c r="V27" i="1"/>
  <c r="X27" i="1"/>
  <c r="T27" i="1"/>
  <c r="V28" i="1"/>
  <c r="X28" i="1"/>
  <c r="T28" i="1"/>
  <c r="V35" i="1"/>
  <c r="X35" i="1"/>
  <c r="T35" i="1"/>
  <c r="V17" i="1"/>
  <c r="V25" i="1"/>
  <c r="P37" i="1"/>
  <c r="V30" i="1"/>
  <c r="V34" i="1"/>
  <c r="S37" i="1"/>
  <c r="W37" i="1"/>
  <c r="V21" i="1"/>
  <c r="V29" i="1"/>
  <c r="V33" i="1"/>
  <c r="T30" i="1"/>
  <c r="T34" i="1"/>
  <c r="Q37" i="1"/>
  <c r="U37" i="1"/>
  <c r="V13" i="1"/>
  <c r="T13" i="1"/>
  <c r="T17" i="1"/>
  <c r="T21" i="1"/>
  <c r="T25" i="1"/>
  <c r="T29" i="1"/>
  <c r="T33" i="1"/>
  <c r="T12" i="1" l="1"/>
  <c r="X11" i="1"/>
  <c r="T20" i="1"/>
  <c r="X20" i="1"/>
  <c r="V37" i="1"/>
  <c r="T37" i="1"/>
  <c r="X37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<sst xmlns="http://schemas.openxmlformats.org/spreadsheetml/2006/main" count="56" uniqueCount="52">
  <si>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</si>
  <si>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</si>
  <si>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</si>
  <si>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</si>
  <si>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</si>
  <si>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</si>
  <si>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</si>
  <si>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</si>
  <si>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</si>
  <si>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</si>
  <si>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</si>
  <si>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</si>
  <si>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</si>
  <si>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</si>
  <si>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</si>
  <si>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</si>
  <si>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</si>
  <si>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</si>
  <si>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</si>
  <si>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</si>
  <si>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</si>
  <si>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</si>
  <si>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</si>
  <si>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</si>
  <si>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</si>
  <si>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</si>
  <si>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</si>
  <si>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</si>
  <si>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</si>
  <si>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</si>
  <si>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</si>
  <si>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</si>
  <si>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</si>
  <si>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</si>
  <si>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</si>
  <si>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</si>
  <si>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</si>
  <si>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</si>
  <si>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</si>
  <si>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</si>
  <si>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</si>
  <si>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</si>
  <si>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</si>
  <si>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</si>
  <si>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</si>
  <si>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</si>
  <si>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</si>
  <si>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</si>
  <si>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</si>
  <si>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</si>
  <si>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</si>
  <si>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01 - Orçamento no valor de R$ 1.567.120,00 destinado à Reforma do ANEXO ADMINISTRATIVO PRESIDENTE WILSON - SÃO PAULO terá sua execução descentralizada através da UG 090029 - TRF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</si>
</sst>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1787463</v>
          </cell>
          <cell r="P10">
            <v>1786244.64</v>
          </cell>
          <cell r="Q10">
            <v>1697080.96</v>
          </cell>
          <cell r="R10">
            <v>1693685.01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6312975</v>
          </cell>
          <cell r="P11">
            <v>1129349.8899999999</v>
          </cell>
          <cell r="Q11">
            <v>145821.6</v>
          </cell>
          <cell r="R11">
            <v>145821.6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108557675</v>
          </cell>
          <cell r="P12">
            <v>101325814.3</v>
          </cell>
          <cell r="Q12">
            <v>63816199.560000002</v>
          </cell>
          <cell r="R12">
            <v>60355775.640000001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22746740</v>
          </cell>
          <cell r="P13">
            <v>18258524.219999999</v>
          </cell>
          <cell r="Q13">
            <v>10798618.130000001</v>
          </cell>
          <cell r="R13">
            <v>10050108.970000001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843855</v>
          </cell>
          <cell r="P15">
            <v>137000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1000000</v>
          </cell>
          <cell r="P16">
            <v>14277.4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263510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270000</v>
          </cell>
          <cell r="P18">
            <v>163017.60000000001</v>
          </cell>
          <cell r="Q18">
            <v>5718.12</v>
          </cell>
          <cell r="R18">
            <v>5718.12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64969</v>
          </cell>
          <cell r="P19">
            <v>47693.42</v>
          </cell>
          <cell r="Q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197544</v>
          </cell>
          <cell r="P20">
            <v>66213.509999999995</v>
          </cell>
          <cell r="Q20">
            <v>57010.52</v>
          </cell>
          <cell r="R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155000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81160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1567120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809220223.97000003</v>
          </cell>
          <cell r="P25">
            <v>809220223.97000003</v>
          </cell>
          <cell r="Q25">
            <v>809200974.47000003</v>
          </cell>
          <cell r="R25">
            <v>803016989.07000005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277660</v>
          </cell>
          <cell r="P26">
            <v>81028</v>
          </cell>
          <cell r="Q26">
            <v>48479.66</v>
          </cell>
          <cell r="R26">
            <v>48479.66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M28">
            <v>12000</v>
          </cell>
          <cell r="P28">
            <v>6953.28</v>
          </cell>
          <cell r="Q28">
            <v>4531.5200000000004</v>
          </cell>
          <cell r="R28">
            <v>4531.5200000000004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4</v>
          </cell>
          <cell r="M29">
            <v>11990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31603365</v>
          </cell>
          <cell r="P30">
            <v>28476991.609999999</v>
          </cell>
          <cell r="Q30">
            <v>18578426.460000001</v>
          </cell>
          <cell r="R30">
            <v>17946186.550000001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0033</v>
          </cell>
          <cell r="F31" t="str">
            <v>PROGRAMA DE GESTAO E MANUTENCAO DO PODER JUDICIARIO</v>
          </cell>
          <cell r="G31" t="str">
            <v>212B</v>
          </cell>
          <cell r="H31" t="str">
            <v>BENEFICIOS OBRIGATORIOS AOS SERVIDORES CIVIS, EMPREGADOS, MI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57922571.869999997</v>
          </cell>
          <cell r="P31">
            <v>56618467.960000001</v>
          </cell>
          <cell r="Q31">
            <v>42108569.380000003</v>
          </cell>
          <cell r="R31">
            <v>42108569.380000003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846</v>
          </cell>
          <cell r="E32" t="str">
            <v>0033</v>
          </cell>
          <cell r="F32" t="str">
            <v>PROGRAMA DE GESTAO E MANUTENCAO DO PODER JUDICIARIO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1</v>
          </cell>
          <cell r="M32">
            <v>160829655.11000001</v>
          </cell>
          <cell r="P32">
            <v>160829655.11000001</v>
          </cell>
          <cell r="Q32">
            <v>160829655.11000001</v>
          </cell>
          <cell r="R32">
            <v>160829655.11000001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175599816.19</v>
          </cell>
          <cell r="P33">
            <v>175599816.19</v>
          </cell>
          <cell r="Q33">
            <v>175599816.19</v>
          </cell>
          <cell r="R33">
            <v>175399428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09</v>
          </cell>
          <cell r="D34" t="str">
            <v>272</v>
          </cell>
          <cell r="E34" t="str">
            <v>0033</v>
          </cell>
          <cell r="F34" t="str">
            <v>PROGRAMA DE GESTAO E MANUTENCAO DO PODER JUDICIARIO</v>
          </cell>
          <cell r="G34" t="str">
            <v>0181</v>
          </cell>
          <cell r="H34" t="str">
            <v>APOSENTADORIAS E PENSOES CIVIS DA UNIAO</v>
          </cell>
          <cell r="I34" t="str">
            <v>2</v>
          </cell>
          <cell r="J34" t="str">
            <v>0169</v>
          </cell>
          <cell r="K34" t="str">
            <v>CONTRIB.PATRONAL P/PLANO DE SEGURID.SOC.SERV.</v>
          </cell>
          <cell r="L34" t="str">
            <v>1</v>
          </cell>
          <cell r="M34">
            <v>17356996.48</v>
          </cell>
          <cell r="P34">
            <v>17356996.48</v>
          </cell>
          <cell r="Q34">
            <v>17356996.48</v>
          </cell>
          <cell r="R34">
            <v>16137468.880000001</v>
          </cell>
        </row>
        <row r="35">
          <cell r="A35" t="str">
            <v>17101</v>
          </cell>
          <cell r="B35" t="str">
            <v>CONSELHO NACIONAL DE JUSTICA</v>
          </cell>
          <cell r="C35" t="str">
            <v>02</v>
          </cell>
          <cell r="D35" t="str">
            <v>032</v>
          </cell>
          <cell r="E35" t="str">
            <v>0033</v>
          </cell>
          <cell r="F35" t="str">
            <v>PROGRAMA DE GESTAO E MANUTENCAO DO PODER JUDICIARIO</v>
          </cell>
          <cell r="G35" t="str">
            <v>21BH</v>
          </cell>
          <cell r="H35" t="str">
            <v>CONTROLE DA ATUACAO ADMINISTRATIVA E FINANCEIRA DO PODER JUD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3</v>
          </cell>
          <cell r="O35">
            <v>999999.96</v>
          </cell>
          <cell r="P35">
            <v>999999.96</v>
          </cell>
          <cell r="Q35">
            <v>196603.97</v>
          </cell>
        </row>
        <row r="36">
          <cell r="A36" t="str">
            <v>71101</v>
          </cell>
          <cell r="B36" t="str">
            <v>RECURSOS SOB SUPERVISAO DO MF - EFU</v>
          </cell>
          <cell r="C36" t="str">
            <v>28</v>
          </cell>
          <cell r="D36" t="str">
            <v>845</v>
          </cell>
          <cell r="E36" t="str">
            <v>0903</v>
          </cell>
          <cell r="F36" t="str">
            <v>OPERACOES ESPECIAIS: TRANSFERENCIAS CONSTITUCIONAIS E AS DEC</v>
          </cell>
          <cell r="G36" t="str">
            <v>00RC</v>
          </cell>
          <cell r="H36" t="str">
            <v>ANTECIPACAO DE PAGAMENTO DE HONORARIOS PERICIAIS EM ACOES QU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25256521</v>
          </cell>
          <cell r="P36">
            <v>25256520.920000002</v>
          </cell>
          <cell r="Q36">
            <v>24771457.379999999</v>
          </cell>
          <cell r="R36">
            <v>24733208.510000002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tabSelected="1" view="pageBreakPreview" zoomScaleNormal="80" zoomScaleSheetLayoutView="10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7.5703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44075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CONCATENATE('[1]Access-Set'!C10,".",'[1]Access-Set'!D10)</f>
        <v>02.061</v>
      </c>
      <c r="D10" s="39" t="str">
        <f>CONCATENATE('[1]Access-Set'!E10,".",'[1]Access-Set'!G10)</f>
        <v>0033.4224</v>
      </c>
      <c r="E10" s="38" t="str">
        <f>+'[1]Access-Set'!F10</f>
        <v>PROGRAMA DE GESTAO E MANUTENCAO DO PODER JUDICIARIO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PRIMARIOS DE LIVRE APLICACAO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'[1]Access-Set'!M10</f>
        <v>1787463</v>
      </c>
      <c r="Q10" s="45">
        <f>'[1]Access-Set'!O10</f>
        <v>0</v>
      </c>
      <c r="R10" s="45">
        <f>N10-O10+P10+Q10</f>
        <v>1787463</v>
      </c>
      <c r="S10" s="45">
        <f>'[1]Access-Set'!P10</f>
        <v>1786244.64</v>
      </c>
      <c r="T10" s="46">
        <f>IF(R10&gt;0,S10/R10,0)</f>
        <v>0.99931838589106459</v>
      </c>
      <c r="U10" s="45">
        <f>'[1]Access-Set'!Q10</f>
        <v>1697080.96</v>
      </c>
      <c r="V10" s="46">
        <f>IF(R10&gt;0,U10/R10,0)</f>
        <v>0.94943557433076931</v>
      </c>
      <c r="W10" s="45">
        <f>'[1]Access-Set'!R10</f>
        <v>1693685.01</v>
      </c>
      <c r="X10" s="46">
        <f>IF(R10&gt;0,W10/R10,0)</f>
        <v>0.9475357028369259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CONCATENATE('[1]Access-Set'!C11,".",'[1]Access-Set'!D11)</f>
        <v>02.061</v>
      </c>
      <c r="D11" s="47" t="str">
        <f>CONCATENATE('[1]Access-Set'!E11,".",'[1]Access-Set'!G11)</f>
        <v>0033.4257</v>
      </c>
      <c r="E11" s="48" t="str">
        <f>+'[1]Access-Set'!F11</f>
        <v>PROGRAMA DE GESTAO E MANUTENCAO DO PODER JUDICIARIO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PRIMARIOS DE LIVRE APLICACAO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'[1]Access-Set'!M11</f>
        <v>6312975</v>
      </c>
      <c r="Q11" s="52">
        <f>'[1]Access-Set'!O11</f>
        <v>0</v>
      </c>
      <c r="R11" s="52">
        <f t="shared" ref="R11:R36" si="0">N11-O11+P11+Q11</f>
        <v>6312975</v>
      </c>
      <c r="S11" s="52">
        <f>'[1]Access-Set'!P11</f>
        <v>1129349.8899999999</v>
      </c>
      <c r="T11" s="53">
        <f t="shared" ref="T11:T37" si="1">IF(R11&gt;0,S11/R11,0)</f>
        <v>0.17889345197787096</v>
      </c>
      <c r="U11" s="52">
        <f>'[1]Access-Set'!Q11</f>
        <v>145821.6</v>
      </c>
      <c r="V11" s="53">
        <f t="shared" ref="V11:V37" si="2">IF(R11&gt;0,U11/R11,0)</f>
        <v>2.3098713364142896E-2</v>
      </c>
      <c r="W11" s="52">
        <f>'[1]Access-Set'!R11</f>
        <v>145821.6</v>
      </c>
      <c r="X11" s="53">
        <f t="shared" ref="X11:X37" si="3">IF(R11&gt;0,W11/R11,0)</f>
        <v>2.3098713364142896E-2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CONCATENATE('[1]Access-Set'!C12,".",'[1]Access-Set'!D12)</f>
        <v>02.061</v>
      </c>
      <c r="D12" s="47" t="str">
        <f>CONCATENATE('[1]Access-Set'!E12,".",'[1]Access-Set'!G12)</f>
        <v>0033.4257</v>
      </c>
      <c r="E12" s="48" t="str">
        <f>+'[1]Access-Set'!F12</f>
        <v>PROGRAMA DE GESTAO E MANUTENCAO DO PODER JUDICIARIO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PRIMARIOS DE LIVRE APLICACAO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'[1]Access-Set'!M12</f>
        <v>108557675</v>
      </c>
      <c r="Q12" s="52">
        <f>'[1]Access-Set'!O12</f>
        <v>0</v>
      </c>
      <c r="R12" s="52">
        <f t="shared" si="0"/>
        <v>108557675</v>
      </c>
      <c r="S12" s="52">
        <f>'[1]Access-Set'!P12</f>
        <v>101325814.3</v>
      </c>
      <c r="T12" s="53">
        <f t="shared" si="1"/>
        <v>0.93338231774031633</v>
      </c>
      <c r="U12" s="52">
        <f>'[1]Access-Set'!Q12</f>
        <v>63816199.560000002</v>
      </c>
      <c r="V12" s="53">
        <f t="shared" si="2"/>
        <v>0.58785525353228141</v>
      </c>
      <c r="W12" s="52">
        <f>'[1]Access-Set'!R12</f>
        <v>60355775.640000001</v>
      </c>
      <c r="X12" s="53">
        <f t="shared" si="3"/>
        <v>0.55597888993108968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CONCATENATE('[1]Access-Set'!C13,".",'[1]Access-Set'!D13)</f>
        <v>02.061</v>
      </c>
      <c r="D13" s="47" t="str">
        <f>CONCATENATE('[1]Access-Set'!E13,".",'[1]Access-Set'!G13)</f>
        <v>0033.4257</v>
      </c>
      <c r="E13" s="48" t="str">
        <f>+'[1]Access-Set'!F13</f>
        <v>PROGRAMA DE GESTAO E MANUTENCAO DO PODER JUDICIARIO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0127</v>
      </c>
      <c r="I13" s="48" t="str">
        <f>+'[1]Access-Set'!K13</f>
        <v>CUSTAS E EMOLUMENTOS - PODER JUDICIARIO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'[1]Access-Set'!M13</f>
        <v>22746740</v>
      </c>
      <c r="Q13" s="52">
        <f>'[1]Access-Set'!O13</f>
        <v>0</v>
      </c>
      <c r="R13" s="52">
        <f t="shared" si="0"/>
        <v>22746740</v>
      </c>
      <c r="S13" s="52">
        <f>'[1]Access-Set'!P13</f>
        <v>18258524.219999999</v>
      </c>
      <c r="T13" s="53">
        <f t="shared" si="1"/>
        <v>0.80268751566158481</v>
      </c>
      <c r="U13" s="52">
        <f>'[1]Access-Set'!Q13</f>
        <v>10798618.130000001</v>
      </c>
      <c r="V13" s="53">
        <f t="shared" si="2"/>
        <v>0.47473256079772314</v>
      </c>
      <c r="W13" s="52">
        <f>'[1]Access-Set'!R13</f>
        <v>10050108.970000001</v>
      </c>
      <c r="X13" s="53">
        <f t="shared" si="3"/>
        <v>0.44182634390686315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CONCATENATE('[1]Access-Set'!C14,".",'[1]Access-Set'!D14)</f>
        <v>02.061</v>
      </c>
      <c r="D14" s="47" t="str">
        <f>CONCATENATE('[1]Access-Set'!E14,".",'[1]Access-Set'!G14)</f>
        <v>0033.4257</v>
      </c>
      <c r="E14" s="48" t="str">
        <f>+'[1]Access-Set'!F14</f>
        <v>PROGRAMA DE GESTAO E MANUTENCAO DO PODER JUDICIARIO</v>
      </c>
      <c r="F14" s="48" t="str">
        <f>+'[1]Access-Set'!H14</f>
        <v>JULGAMENTO DE CAUSAS NA JUSTICA FEDERAL</v>
      </c>
      <c r="G14" s="47" t="str">
        <f>IF('[1]Access-Set'!I14="1","F","S")</f>
        <v>F</v>
      </c>
      <c r="H14" s="47" t="str">
        <f>+'[1]Access-Set'!J14</f>
        <v>0300</v>
      </c>
      <c r="I14" s="48" t="str">
        <f>+'[1]Access-Set'!K14</f>
        <v>RECURSOS PRIMARIOS DE LIVRE APLICACAO</v>
      </c>
      <c r="J14" s="47" t="str">
        <f>+'[1]Access-Set'!L14</f>
        <v>3</v>
      </c>
      <c r="K14" s="52"/>
      <c r="L14" s="52"/>
      <c r="M14" s="52"/>
      <c r="N14" s="50">
        <v>0</v>
      </c>
      <c r="O14" s="52"/>
      <c r="P14" s="52">
        <f>'[1]Access-Set'!M14</f>
        <v>0</v>
      </c>
      <c r="Q14" s="52">
        <f>'[1]Access-Set'!O14</f>
        <v>0</v>
      </c>
      <c r="R14" s="52">
        <f t="shared" si="0"/>
        <v>0</v>
      </c>
      <c r="S14" s="52">
        <f>'[1]Access-Set'!P14</f>
        <v>0</v>
      </c>
      <c r="T14" s="53">
        <f t="shared" si="1"/>
        <v>0</v>
      </c>
      <c r="U14" s="52">
        <f>'[1]Access-Set'!Q14</f>
        <v>0</v>
      </c>
      <c r="V14" s="53">
        <f t="shared" si="2"/>
        <v>0</v>
      </c>
      <c r="W14" s="52">
        <f>'[1]Access-Set'!R14</f>
        <v>0</v>
      </c>
      <c r="X14" s="53">
        <f t="shared" si="3"/>
        <v>0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CONCATENATE('[1]Access-Set'!C15,".",'[1]Access-Set'!D15)</f>
        <v>02.122</v>
      </c>
      <c r="D15" s="47" t="str">
        <f>CONCATENATE('[1]Access-Set'!E15,".",'[1]Access-Set'!G15)</f>
        <v>0033.11RQ</v>
      </c>
      <c r="E15" s="48" t="str">
        <f>+'[1]Access-Set'!F15</f>
        <v>PROGRAMA DE GESTAO E MANUTENCAO DO PODER JUDICIARIO</v>
      </c>
      <c r="F15" s="48" t="str">
        <f>+'[1]Access-Set'!H15</f>
        <v>REFORMA DO FORUM DAS EXECUCOES FISCAIS - SP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PRIMARIOS DE LIVRE APLICACAO</v>
      </c>
      <c r="J15" s="47" t="str">
        <f>+'[1]Access-Set'!L15</f>
        <v>4</v>
      </c>
      <c r="K15" s="50"/>
      <c r="L15" s="50"/>
      <c r="M15" s="50"/>
      <c r="N15" s="50">
        <v>0</v>
      </c>
      <c r="O15" s="50"/>
      <c r="P15" s="52">
        <f>'[1]Access-Set'!M15</f>
        <v>843855</v>
      </c>
      <c r="Q15" s="52">
        <f>'[1]Access-Set'!O15</f>
        <v>0</v>
      </c>
      <c r="R15" s="52">
        <f t="shared" si="0"/>
        <v>843855</v>
      </c>
      <c r="S15" s="52">
        <f>'[1]Access-Set'!P15</f>
        <v>137000</v>
      </c>
      <c r="T15" s="53">
        <f t="shared" si="1"/>
        <v>0.16235016679405823</v>
      </c>
      <c r="U15" s="52">
        <f>'[1]Access-Set'!Q15</f>
        <v>0</v>
      </c>
      <c r="V15" s="53">
        <f t="shared" si="2"/>
        <v>0</v>
      </c>
      <c r="W15" s="52">
        <f>'[1]Access-Set'!R15</f>
        <v>0</v>
      </c>
      <c r="X15" s="53">
        <f t="shared" si="3"/>
        <v>0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CONCATENATE('[1]Access-Set'!C16,".",'[1]Access-Set'!D16)</f>
        <v>02.122</v>
      </c>
      <c r="D16" s="47" t="str">
        <f>CONCATENATE('[1]Access-Set'!E16,".",'[1]Access-Set'!G16)</f>
        <v>0033.12S9</v>
      </c>
      <c r="E16" s="48" t="str">
        <f>+'[1]Access-Set'!F16</f>
        <v>PROGRAMA DE GESTAO E MANUTENCAO DO PODER JUDICIARIO</v>
      </c>
      <c r="F16" s="48" t="str">
        <f>+'[1]Access-Set'!H16</f>
        <v>REFORMA DO FORUM FEDERAL CRIMINAL E PREVIDENCIARIO DE SAO PA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PRIMARIOS DE LIVRE APLICACAO</v>
      </c>
      <c r="J16" s="47" t="str">
        <f>+'[1]Access-Set'!L16</f>
        <v>4</v>
      </c>
      <c r="K16" s="52"/>
      <c r="L16" s="52"/>
      <c r="M16" s="52"/>
      <c r="N16" s="50">
        <v>0</v>
      </c>
      <c r="O16" s="52"/>
      <c r="P16" s="52">
        <f>'[1]Access-Set'!M16</f>
        <v>1000000</v>
      </c>
      <c r="Q16" s="52">
        <f>'[1]Access-Set'!O16</f>
        <v>0</v>
      </c>
      <c r="R16" s="52">
        <f t="shared" si="0"/>
        <v>1000000</v>
      </c>
      <c r="S16" s="52">
        <f>'[1]Access-Set'!P16</f>
        <v>14277.4</v>
      </c>
      <c r="T16" s="53">
        <f t="shared" si="1"/>
        <v>1.4277399999999999E-2</v>
      </c>
      <c r="U16" s="52">
        <f>'[1]Access-Set'!Q16</f>
        <v>0</v>
      </c>
      <c r="V16" s="53">
        <f t="shared" si="2"/>
        <v>0</v>
      </c>
      <c r="W16" s="52">
        <f>'[1]Access-Set'!R16</f>
        <v>0</v>
      </c>
      <c r="X16" s="53">
        <f t="shared" si="3"/>
        <v>0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CONCATENATE('[1]Access-Set'!C17,".",'[1]Access-Set'!D17)</f>
        <v>02.122</v>
      </c>
      <c r="D17" s="47" t="str">
        <f>CONCATENATE('[1]Access-Set'!E17,".",'[1]Access-Set'!G17)</f>
        <v>0033.13FR</v>
      </c>
      <c r="E17" s="48" t="str">
        <f>+'[1]Access-Set'!F17</f>
        <v>PROGRAMA DE GESTAO E MANUTENCAO DO PODER JUDICIARIO</v>
      </c>
      <c r="F17" s="48" t="str">
        <f>+'[1]Access-Set'!H17</f>
        <v>REFORMA DO FORUM FEDERAL DE RIBEIRAO PRETO - SP</v>
      </c>
      <c r="G17" s="47" t="str">
        <f>IF('[1]Access-Set'!I17="1","F","S")</f>
        <v>F</v>
      </c>
      <c r="H17" s="47" t="str">
        <f>+'[1]Access-Set'!J17</f>
        <v>0100</v>
      </c>
      <c r="I17" s="48" t="str">
        <f>+'[1]Access-Set'!K17</f>
        <v>RECURSOS PRIMARIOS DE LIVRE APLICACAO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'[1]Access-Set'!M17</f>
        <v>263510</v>
      </c>
      <c r="Q17" s="52">
        <f>'[1]Access-Set'!O17</f>
        <v>0</v>
      </c>
      <c r="R17" s="52">
        <f t="shared" si="0"/>
        <v>263510</v>
      </c>
      <c r="S17" s="52">
        <f>'[1]Access-Set'!P17</f>
        <v>0</v>
      </c>
      <c r="T17" s="53">
        <f t="shared" si="1"/>
        <v>0</v>
      </c>
      <c r="U17" s="52">
        <f>'[1]Access-Set'!Q17</f>
        <v>0</v>
      </c>
      <c r="V17" s="53">
        <f t="shared" si="2"/>
        <v>0</v>
      </c>
      <c r="W17" s="52">
        <f>'[1]Access-Set'!R17</f>
        <v>0</v>
      </c>
      <c r="X17" s="53">
        <f t="shared" si="3"/>
        <v>0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CONCATENATE('[1]Access-Set'!C18,".",'[1]Access-Set'!D18)</f>
        <v>02.122</v>
      </c>
      <c r="D18" s="47" t="str">
        <f>CONCATENATE('[1]Access-Set'!E18,".",'[1]Access-Set'!G18)</f>
        <v>0033.14YN</v>
      </c>
      <c r="E18" s="48" t="str">
        <f>+'[1]Access-Set'!F18</f>
        <v>PROGRAMA DE GESTAO E MANUTENCAO DO PODER JUDICIARIO</v>
      </c>
      <c r="F18" s="48" t="str">
        <f>+'[1]Access-Set'!H18</f>
        <v>REFORMA DO FORUM FEDERAL CIVEL DE SAO PAULO - SP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PRIMARIOS DE LIVRE APLICACAO</v>
      </c>
      <c r="J18" s="47" t="str">
        <f>+'[1]Access-Set'!L18</f>
        <v>4</v>
      </c>
      <c r="K18" s="52"/>
      <c r="L18" s="52"/>
      <c r="M18" s="52"/>
      <c r="N18" s="50">
        <v>0</v>
      </c>
      <c r="O18" s="52"/>
      <c r="P18" s="52">
        <f>'[1]Access-Set'!M18</f>
        <v>270000</v>
      </c>
      <c r="Q18" s="52">
        <f>'[1]Access-Set'!O18</f>
        <v>0</v>
      </c>
      <c r="R18" s="52">
        <f t="shared" si="0"/>
        <v>270000</v>
      </c>
      <c r="S18" s="52">
        <f>'[1]Access-Set'!P18</f>
        <v>163017.60000000001</v>
      </c>
      <c r="T18" s="53">
        <f t="shared" si="1"/>
        <v>0.60376888888888891</v>
      </c>
      <c r="U18" s="52">
        <f>'[1]Access-Set'!Q18</f>
        <v>5718.12</v>
      </c>
      <c r="V18" s="53">
        <f t="shared" si="2"/>
        <v>2.1178222222222223E-2</v>
      </c>
      <c r="W18" s="52">
        <f>'[1]Access-Set'!R18</f>
        <v>5718.12</v>
      </c>
      <c r="X18" s="53">
        <f t="shared" si="3"/>
        <v>2.1178222222222223E-2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CONCATENATE('[1]Access-Set'!C19,".",'[1]Access-Set'!D19)</f>
        <v>02.122</v>
      </c>
      <c r="D19" s="47" t="str">
        <f>CONCATENATE('[1]Access-Set'!E19,".",'[1]Access-Set'!G19)</f>
        <v>0033.14YO</v>
      </c>
      <c r="E19" s="48" t="str">
        <f>+'[1]Access-Set'!F19</f>
        <v>PROGRAMA DE GESTAO E MANUTENCAO DO PODER JUDICIARIO</v>
      </c>
      <c r="F19" s="48" t="str">
        <f>+'[1]Access-Set'!H19</f>
        <v>REFORMA DA SEDE ADMINISTRATIVA DA JUSTICA FEDERAL DE SAO PAU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PRIMARIOS DE LIVRE APLICACAO</v>
      </c>
      <c r="J19" s="47" t="str">
        <f>+'[1]Access-Set'!L19</f>
        <v>4</v>
      </c>
      <c r="K19" s="52"/>
      <c r="L19" s="52"/>
      <c r="M19" s="52"/>
      <c r="N19" s="50">
        <v>0</v>
      </c>
      <c r="O19" s="52"/>
      <c r="P19" s="52">
        <f>'[1]Access-Set'!M19</f>
        <v>64969</v>
      </c>
      <c r="Q19" s="52">
        <f>'[1]Access-Set'!O19</f>
        <v>0</v>
      </c>
      <c r="R19" s="52">
        <f t="shared" si="0"/>
        <v>64969</v>
      </c>
      <c r="S19" s="52">
        <f>'[1]Access-Set'!P19</f>
        <v>47693.42</v>
      </c>
      <c r="T19" s="53">
        <f t="shared" si="1"/>
        <v>0.73409502993735476</v>
      </c>
      <c r="U19" s="52">
        <f>'[1]Access-Set'!Q19</f>
        <v>12693.43</v>
      </c>
      <c r="V19" s="53">
        <f t="shared" si="2"/>
        <v>0.19537671812710677</v>
      </c>
      <c r="W19" s="52">
        <f>'[1]Access-Set'!R19</f>
        <v>0</v>
      </c>
      <c r="X19" s="53">
        <f t="shared" si="3"/>
        <v>0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CONCATENATE('[1]Access-Set'!C20,".",'[1]Access-Set'!D20)</f>
        <v>02.122</v>
      </c>
      <c r="D20" s="47" t="str">
        <f>CONCATENATE('[1]Access-Set'!E20,".",'[1]Access-Set'!G20)</f>
        <v>0033.158T</v>
      </c>
      <c r="E20" s="48" t="str">
        <f>+'[1]Access-Set'!F20</f>
        <v>PROGRAMA DE GESTAO E MANUTENCAO DO PODER JUDICIARIO</v>
      </c>
      <c r="F20" s="48" t="str">
        <f>+'[1]Access-Set'!H20</f>
        <v>REFORMA DO JUIZADO ESPECIAL FEDERAL DE SAO PAULO - SP - 2. E</v>
      </c>
      <c r="G20" s="47" t="str">
        <f>IF('[1]Access-Set'!I20="1","F","S")</f>
        <v>F</v>
      </c>
      <c r="H20" s="47" t="str">
        <f>+'[1]Access-Set'!J20</f>
        <v>0100</v>
      </c>
      <c r="I20" s="48" t="str">
        <f>+'[1]Access-Set'!K20</f>
        <v>RECURSOS PRIMARIOS DE LIVRE APLICACAO</v>
      </c>
      <c r="J20" s="47" t="str">
        <f>+'[1]Access-Set'!L20</f>
        <v>4</v>
      </c>
      <c r="K20" s="52"/>
      <c r="L20" s="52"/>
      <c r="M20" s="52"/>
      <c r="N20" s="50">
        <v>0</v>
      </c>
      <c r="O20" s="52"/>
      <c r="P20" s="52">
        <f>'[1]Access-Set'!M20</f>
        <v>197544</v>
      </c>
      <c r="Q20" s="52">
        <f>'[1]Access-Set'!O20</f>
        <v>0</v>
      </c>
      <c r="R20" s="52">
        <f t="shared" si="0"/>
        <v>197544</v>
      </c>
      <c r="S20" s="52">
        <f>'[1]Access-Set'!P20</f>
        <v>66213.509999999995</v>
      </c>
      <c r="T20" s="53">
        <f t="shared" si="1"/>
        <v>0.33518360466528974</v>
      </c>
      <c r="U20" s="52">
        <f>'[1]Access-Set'!Q20</f>
        <v>57010.52</v>
      </c>
      <c r="V20" s="53">
        <f t="shared" si="2"/>
        <v>0.2885965658283724</v>
      </c>
      <c r="W20" s="52">
        <f>'[1]Access-Set'!R20</f>
        <v>57010.52</v>
      </c>
      <c r="X20" s="53">
        <f t="shared" si="3"/>
        <v>0.2885965658283724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CONCATENATE('[1]Access-Set'!C21,".",'[1]Access-Set'!D21)</f>
        <v>02.122</v>
      </c>
      <c r="D21" s="47" t="str">
        <f>CONCATENATE('[1]Access-Set'!E21,".",'[1]Access-Set'!G21)</f>
        <v>0033.15FZ</v>
      </c>
      <c r="E21" s="48" t="str">
        <f>+'[1]Access-Set'!F21</f>
        <v>PROGRAMA DE GESTAO E MANUTENCAO DO PODER JUDICIARIO</v>
      </c>
      <c r="F21" s="48" t="str">
        <f>+'[1]Access-Set'!H21</f>
        <v>REFORMA DO FORUM FEDERAL DE PRESIDENTE PRUDENTE - SP</v>
      </c>
      <c r="G21" s="47" t="str">
        <f>IF('[1]Access-Set'!I21="1","F","S")</f>
        <v>F</v>
      </c>
      <c r="H21" s="47" t="str">
        <f>+'[1]Access-Set'!J21</f>
        <v>0100</v>
      </c>
      <c r="I21" s="48" t="str">
        <f>+'[1]Access-Set'!K21</f>
        <v>RECURSOS PRIMARIOS DE LIVRE APLICACAO</v>
      </c>
      <c r="J21" s="47" t="str">
        <f>+'[1]Access-Set'!L21</f>
        <v>4</v>
      </c>
      <c r="K21" s="52"/>
      <c r="L21" s="52"/>
      <c r="M21" s="52"/>
      <c r="N21" s="50">
        <v>0</v>
      </c>
      <c r="O21" s="52"/>
      <c r="P21" s="52">
        <f>'[1]Access-Set'!M21</f>
        <v>155000</v>
      </c>
      <c r="Q21" s="52">
        <f>'[1]Access-Set'!O21</f>
        <v>0</v>
      </c>
      <c r="R21" s="52">
        <f t="shared" si="0"/>
        <v>155000</v>
      </c>
      <c r="S21" s="52">
        <f>'[1]Access-Set'!P21</f>
        <v>0</v>
      </c>
      <c r="T21" s="53">
        <f t="shared" si="1"/>
        <v>0</v>
      </c>
      <c r="U21" s="52">
        <f>'[1]Access-Set'!Q21</f>
        <v>0</v>
      </c>
      <c r="V21" s="53">
        <f t="shared" si="2"/>
        <v>0</v>
      </c>
      <c r="W21" s="52">
        <f>'[1]Access-Set'!R21</f>
        <v>0</v>
      </c>
      <c r="X21" s="53">
        <f t="shared" si="3"/>
        <v>0</v>
      </c>
    </row>
    <row r="22" spans="1:24" ht="30.75" customHeight="1" x14ac:dyDescent="0.2">
      <c r="A22" s="47" t="str">
        <f>+'[1]Access-Set'!A22</f>
        <v>12101</v>
      </c>
      <c r="B22" s="48" t="str">
        <f>+'[1]Access-Set'!B22</f>
        <v>JUSTICA FEDERAL DE PRIMEIRO GRAU</v>
      </c>
      <c r="C22" s="47" t="str">
        <f>CONCATENATE('[1]Access-Set'!C22,".",'[1]Access-Set'!D22)</f>
        <v>02.122</v>
      </c>
      <c r="D22" s="47" t="str">
        <f>CONCATENATE('[1]Access-Set'!E22,".",'[1]Access-Set'!G22)</f>
        <v>0033.15NX</v>
      </c>
      <c r="E22" s="48" t="str">
        <f>+'[1]Access-Set'!F22</f>
        <v>PROGRAMA DE GESTAO E MANUTENCAO DO PODER JUDICIARIO</v>
      </c>
      <c r="F22" s="48" t="str">
        <f>+'[1]Access-Set'!H22</f>
        <v>REFORMA DO FORUM FEDERAL DE SANTOS - SP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PRIMARIOS DE LIVRE APLICACAO</v>
      </c>
      <c r="J22" s="47" t="str">
        <f>+'[1]Access-Set'!L22</f>
        <v>4</v>
      </c>
      <c r="K22" s="52"/>
      <c r="L22" s="52"/>
      <c r="M22" s="52"/>
      <c r="N22" s="50">
        <v>0</v>
      </c>
      <c r="O22" s="52"/>
      <c r="P22" s="52">
        <f>'[1]Access-Set'!M22</f>
        <v>81160</v>
      </c>
      <c r="Q22" s="52">
        <f>'[1]Access-Set'!O22</f>
        <v>0</v>
      </c>
      <c r="R22" s="52">
        <f t="shared" si="0"/>
        <v>81160</v>
      </c>
      <c r="S22" s="52">
        <f>'[1]Access-Set'!P22</f>
        <v>0</v>
      </c>
      <c r="T22" s="53">
        <f t="shared" si="1"/>
        <v>0</v>
      </c>
      <c r="U22" s="52">
        <f>'[1]Access-Set'!Q22</f>
        <v>0</v>
      </c>
      <c r="V22" s="53">
        <f t="shared" si="2"/>
        <v>0</v>
      </c>
      <c r="W22" s="52">
        <f>'[1]Access-Set'!R22</f>
        <v>0</v>
      </c>
      <c r="X22" s="53">
        <f t="shared" si="3"/>
        <v>0</v>
      </c>
    </row>
    <row r="23" spans="1:24" ht="30.75" customHeight="1" x14ac:dyDescent="0.2">
      <c r="A23" s="47" t="str">
        <f>+'[1]Access-Set'!A23</f>
        <v>12101</v>
      </c>
      <c r="B23" s="48" t="str">
        <f>+'[1]Access-Set'!B23</f>
        <v>JUSTICA FEDERAL DE PRIMEIRO GRAU</v>
      </c>
      <c r="C23" s="47" t="str">
        <f>CONCATENATE('[1]Access-Set'!C23,".",'[1]Access-Set'!D23)</f>
        <v>02.122</v>
      </c>
      <c r="D23" s="47" t="str">
        <f>CONCATENATE('[1]Access-Set'!E23,".",'[1]Access-Set'!G23)</f>
        <v>0033.15QA</v>
      </c>
      <c r="E23" s="48" t="str">
        <f>+'[1]Access-Set'!F23</f>
        <v>PROGRAMA DE GESTAO E MANUTENCAO DO PODER JUDICIARIO</v>
      </c>
      <c r="F23" s="48" t="str">
        <f>+'[1]Access-Set'!H23</f>
        <v>REFORMA DO FORUM FEDERAL DE BARUERI - SP</v>
      </c>
      <c r="G23" s="47" t="str">
        <f>IF('[1]Access-Set'!I23="1","F","S")</f>
        <v>F</v>
      </c>
      <c r="H23" s="47" t="str">
        <f>+'[1]Access-Set'!J23</f>
        <v>0100</v>
      </c>
      <c r="I23" s="48" t="str">
        <f>+'[1]Access-Set'!K23</f>
        <v>RECURSOS PRIMARIOS DE LIVRE APLICACAO</v>
      </c>
      <c r="J23" s="47" t="str">
        <f>+'[1]Access-Set'!L23</f>
        <v>4</v>
      </c>
      <c r="K23" s="52"/>
      <c r="L23" s="52"/>
      <c r="M23" s="52"/>
      <c r="N23" s="50">
        <v>0</v>
      </c>
      <c r="O23" s="52"/>
      <c r="P23" s="52">
        <f>'[1]Access-Set'!M23</f>
        <v>200000</v>
      </c>
      <c r="Q23" s="52">
        <f>'[1]Access-Set'!O23</f>
        <v>0</v>
      </c>
      <c r="R23" s="52">
        <f t="shared" si="0"/>
        <v>200000</v>
      </c>
      <c r="S23" s="52">
        <f>'[1]Access-Set'!P23</f>
        <v>0</v>
      </c>
      <c r="T23" s="53">
        <f t="shared" si="1"/>
        <v>0</v>
      </c>
      <c r="U23" s="52">
        <f>'[1]Access-Set'!Q23</f>
        <v>0</v>
      </c>
      <c r="V23" s="53">
        <f t="shared" si="2"/>
        <v>0</v>
      </c>
      <c r="W23" s="52">
        <f>'[1]Access-Set'!R23</f>
        <v>0</v>
      </c>
      <c r="X23" s="53">
        <f t="shared" si="3"/>
        <v>0</v>
      </c>
    </row>
    <row r="24" spans="1:24" ht="30.75" customHeight="1" x14ac:dyDescent="0.2">
      <c r="A24" s="47" t="str">
        <f>+'[1]Access-Set'!A24</f>
        <v>12101</v>
      </c>
      <c r="B24" s="48" t="str">
        <f>+'[1]Access-Set'!B24</f>
        <v>JUSTICA FEDERAL DE PRIMEIRO GRAU</v>
      </c>
      <c r="C24" s="47" t="str">
        <f>CONCATENATE('[1]Access-Set'!C24,".",'[1]Access-Set'!D24)</f>
        <v>02.122</v>
      </c>
      <c r="D24" s="47" t="str">
        <f>CONCATENATE('[1]Access-Set'!E24,".",'[1]Access-Set'!G24)</f>
        <v>0033.15TO</v>
      </c>
      <c r="E24" s="48" t="str">
        <f>+'[1]Access-Set'!F24</f>
        <v>PROGRAMA DE GESTAO E MANUTENCAO DO PODER JUDICIARIO</v>
      </c>
      <c r="F24" s="48" t="str">
        <f>+'[1]Access-Set'!H24</f>
        <v>REFORMA DO ANEXO ADMINISTRATIVO PRESIDENTE WILSON DE SAO PAU</v>
      </c>
      <c r="G24" s="47" t="str">
        <f>IF('[1]Access-Set'!I24="1","F","S")</f>
        <v>F</v>
      </c>
      <c r="H24" s="47" t="str">
        <f>+'[1]Access-Set'!J24</f>
        <v>0100</v>
      </c>
      <c r="I24" s="48" t="str">
        <f>+'[1]Access-Set'!K24</f>
        <v>RECURSOS PRIMARIOS DE LIVRE APLICACAO</v>
      </c>
      <c r="J24" s="47" t="str">
        <f>+'[1]Access-Set'!L24</f>
        <v>4</v>
      </c>
      <c r="K24" s="52"/>
      <c r="L24" s="52"/>
      <c r="M24" s="52"/>
      <c r="N24" s="50">
        <v>0</v>
      </c>
      <c r="O24" s="52"/>
      <c r="P24" s="52">
        <f>'[1]Access-Set'!M24</f>
        <v>1567120</v>
      </c>
      <c r="Q24" s="52">
        <f>'[1]Access-Set'!O24</f>
        <v>0</v>
      </c>
      <c r="R24" s="52">
        <f t="shared" si="0"/>
        <v>1567120</v>
      </c>
      <c r="S24" s="52">
        <f>'[1]Access-Set'!P24</f>
        <v>0</v>
      </c>
      <c r="T24" s="53">
        <f t="shared" si="1"/>
        <v>0</v>
      </c>
      <c r="U24" s="52">
        <f>'[1]Access-Set'!Q24</f>
        <v>0</v>
      </c>
      <c r="V24" s="53">
        <f t="shared" si="2"/>
        <v>0</v>
      </c>
      <c r="W24" s="52">
        <f>'[1]Access-Set'!R24</f>
        <v>0</v>
      </c>
      <c r="X24" s="53">
        <f t="shared" si="3"/>
        <v>0</v>
      </c>
    </row>
    <row r="25" spans="1:24" ht="30.75" customHeight="1" x14ac:dyDescent="0.2">
      <c r="A25" s="47" t="str">
        <f>+'[1]Access-Set'!A25</f>
        <v>12101</v>
      </c>
      <c r="B25" s="48" t="str">
        <f>+'[1]Access-Set'!B25</f>
        <v>JUSTICA FEDERAL DE PRIMEIRO GRAU</v>
      </c>
      <c r="C25" s="47" t="str">
        <f>CONCATENATE('[1]Access-Set'!C25,".",'[1]Access-Set'!D25)</f>
        <v>02.122</v>
      </c>
      <c r="D25" s="47" t="str">
        <f>CONCATENATE('[1]Access-Set'!E25,".",'[1]Access-Set'!G25)</f>
        <v>0033.20TP</v>
      </c>
      <c r="E25" s="48" t="str">
        <f>+'[1]Access-Set'!F25</f>
        <v>PROGRAMA DE GESTAO E MANUTENCAO DO PODER JUDICIARIO</v>
      </c>
      <c r="F25" s="48" t="str">
        <f>+'[1]Access-Set'!H25</f>
        <v>ATIVOS CIVIS DA UNIAO</v>
      </c>
      <c r="G25" s="47" t="str">
        <f>IF('[1]Access-Set'!I25="1","F","S")</f>
        <v>F</v>
      </c>
      <c r="H25" s="47" t="str">
        <f>+'[1]Access-Set'!J25</f>
        <v>0100</v>
      </c>
      <c r="I25" s="48" t="str">
        <f>+'[1]Access-Set'!K25</f>
        <v>RECURSOS PRIMARIOS DE LIVRE APLICACAO</v>
      </c>
      <c r="J25" s="47" t="str">
        <f>+'[1]Access-Set'!L25</f>
        <v>1</v>
      </c>
      <c r="K25" s="52"/>
      <c r="L25" s="52"/>
      <c r="M25" s="52"/>
      <c r="N25" s="50">
        <v>0</v>
      </c>
      <c r="O25" s="52"/>
      <c r="P25" s="52">
        <f>'[1]Access-Set'!M25</f>
        <v>809220223.97000003</v>
      </c>
      <c r="Q25" s="52">
        <f>'[1]Access-Set'!O25</f>
        <v>0</v>
      </c>
      <c r="R25" s="52">
        <f t="shared" si="0"/>
        <v>809220223.97000003</v>
      </c>
      <c r="S25" s="52">
        <f>'[1]Access-Set'!P25</f>
        <v>809220223.97000003</v>
      </c>
      <c r="T25" s="53">
        <f t="shared" si="1"/>
        <v>1</v>
      </c>
      <c r="U25" s="52">
        <f>'[1]Access-Set'!Q25</f>
        <v>809200974.47000003</v>
      </c>
      <c r="V25" s="53">
        <f t="shared" si="2"/>
        <v>0.99997621228507416</v>
      </c>
      <c r="W25" s="52">
        <f>'[1]Access-Set'!R25</f>
        <v>803016989.07000005</v>
      </c>
      <c r="X25" s="53">
        <f t="shared" si="3"/>
        <v>0.99233430564850789</v>
      </c>
    </row>
    <row r="26" spans="1:24" ht="30.75" customHeight="1" x14ac:dyDescent="0.2">
      <c r="A26" s="47" t="str">
        <f>+'[1]Access-Set'!A26</f>
        <v>12101</v>
      </c>
      <c r="B26" s="48" t="str">
        <f>+'[1]Access-Set'!B26</f>
        <v>JUSTICA FEDERAL DE PRIMEIRO GRAU</v>
      </c>
      <c r="C26" s="47" t="str">
        <f>CONCATENATE('[1]Access-Set'!C26,".",'[1]Access-Set'!D26)</f>
        <v>02.122</v>
      </c>
      <c r="D26" s="47" t="str">
        <f>CONCATENATE('[1]Access-Set'!E26,".",'[1]Access-Set'!G26)</f>
        <v>0033.216H</v>
      </c>
      <c r="E26" s="48" t="str">
        <f>+'[1]Access-Set'!F26</f>
        <v>PROGRAMA DE GESTAO E MANUTENCAO DO PODER JUDICIARIO</v>
      </c>
      <c r="F26" s="48" t="str">
        <f>+'[1]Access-Set'!H26</f>
        <v>AJUDA DE CUSTO PARA MORADIA OU AUXILIO-MORADIA A AGENTES PUB</v>
      </c>
      <c r="G26" s="47" t="str">
        <f>IF('[1]Access-Set'!I26="1","F","S")</f>
        <v>F</v>
      </c>
      <c r="H26" s="47" t="str">
        <f>+'[1]Access-Set'!J26</f>
        <v>0100</v>
      </c>
      <c r="I26" s="48" t="str">
        <f>+'[1]Access-Set'!K26</f>
        <v>RECURSOS PRIMARIOS DE LIVRE APLICACAO</v>
      </c>
      <c r="J26" s="47" t="str">
        <f>+'[1]Access-Set'!L26</f>
        <v>3</v>
      </c>
      <c r="K26" s="52"/>
      <c r="L26" s="52"/>
      <c r="M26" s="52"/>
      <c r="N26" s="50">
        <v>0</v>
      </c>
      <c r="O26" s="52"/>
      <c r="P26" s="52">
        <f>'[1]Access-Set'!M26</f>
        <v>277660</v>
      </c>
      <c r="Q26" s="52">
        <f>'[1]Access-Set'!O26</f>
        <v>0</v>
      </c>
      <c r="R26" s="52">
        <f t="shared" si="0"/>
        <v>277660</v>
      </c>
      <c r="S26" s="52">
        <f>'[1]Access-Set'!P26</f>
        <v>81028</v>
      </c>
      <c r="T26" s="53">
        <f t="shared" si="1"/>
        <v>0.29182453360224736</v>
      </c>
      <c r="U26" s="52">
        <f>'[1]Access-Set'!Q26</f>
        <v>48479.66</v>
      </c>
      <c r="V26" s="53">
        <f t="shared" si="2"/>
        <v>0.17460080674205863</v>
      </c>
      <c r="W26" s="52">
        <f>'[1]Access-Set'!R26</f>
        <v>48479.66</v>
      </c>
      <c r="X26" s="53">
        <f t="shared" si="3"/>
        <v>0.17460080674205863</v>
      </c>
    </row>
    <row r="27" spans="1:24" ht="30.75" customHeight="1" x14ac:dyDescent="0.2">
      <c r="A27" s="47" t="str">
        <f>+'[1]Access-Set'!A27</f>
        <v>12101</v>
      </c>
      <c r="B27" s="48" t="str">
        <f>+'[1]Access-Set'!B27</f>
        <v>JUSTICA FEDERAL DE PRIMEIRO GRAU</v>
      </c>
      <c r="C27" s="47" t="str">
        <f>CONCATENATE('[1]Access-Set'!C27,".",'[1]Access-Set'!D27)</f>
        <v>02.131</v>
      </c>
      <c r="D27" s="47" t="str">
        <f>CONCATENATE('[1]Access-Set'!E27,".",'[1]Access-Set'!G27)</f>
        <v>0033.219I</v>
      </c>
      <c r="E27" s="48" t="str">
        <f>+'[1]Access-Set'!F27</f>
        <v>PROGRAMA DE GESTAO E MANUTENCAO DO PODER JUDICIARIO</v>
      </c>
      <c r="F27" s="48" t="str">
        <f>+'[1]Access-Set'!H27</f>
        <v>PUBLICIDADE INSTITUCIONAL E DE UTILIDADE PUBLICA</v>
      </c>
      <c r="G27" s="47" t="str">
        <f>IF('[1]Access-Set'!I27="1","F","S")</f>
        <v>F</v>
      </c>
      <c r="H27" s="47" t="str">
        <f>+'[1]Access-Set'!J27</f>
        <v>0100</v>
      </c>
      <c r="I27" s="48" t="str">
        <f>+'[1]Access-Set'!K27</f>
        <v>RECURSOS PRIMARIOS DE LIVRE APLICACAO</v>
      </c>
      <c r="J27" s="47" t="str">
        <f>+'[1]Access-Set'!L27</f>
        <v>4</v>
      </c>
      <c r="K27" s="52"/>
      <c r="L27" s="52"/>
      <c r="M27" s="52"/>
      <c r="N27" s="50">
        <v>0</v>
      </c>
      <c r="O27" s="52"/>
      <c r="P27" s="52">
        <f>'[1]Access-Set'!M27</f>
        <v>20000</v>
      </c>
      <c r="Q27" s="52">
        <f>'[1]Access-Set'!O27</f>
        <v>0</v>
      </c>
      <c r="R27" s="52">
        <f t="shared" si="0"/>
        <v>20000</v>
      </c>
      <c r="S27" s="52">
        <f>'[1]Access-Set'!P27</f>
        <v>0</v>
      </c>
      <c r="T27" s="53">
        <f t="shared" si="1"/>
        <v>0</v>
      </c>
      <c r="U27" s="52">
        <f>'[1]Access-Set'!Q27</f>
        <v>0</v>
      </c>
      <c r="V27" s="53">
        <f t="shared" si="2"/>
        <v>0</v>
      </c>
      <c r="W27" s="52">
        <f>'[1]Access-Set'!R27</f>
        <v>0</v>
      </c>
      <c r="X27" s="53">
        <f t="shared" si="3"/>
        <v>0</v>
      </c>
    </row>
    <row r="28" spans="1:24" ht="30.75" customHeight="1" x14ac:dyDescent="0.2">
      <c r="A28" s="47" t="str">
        <f>+'[1]Access-Set'!A28</f>
        <v>12101</v>
      </c>
      <c r="B28" s="48" t="str">
        <f>+'[1]Access-Set'!B28</f>
        <v>JUSTICA FEDERAL DE PRIMEIRO GRAU</v>
      </c>
      <c r="C28" s="47" t="str">
        <f>CONCATENATE('[1]Access-Set'!C28,".",'[1]Access-Set'!D28)</f>
        <v>02.131</v>
      </c>
      <c r="D28" s="47" t="str">
        <f>CONCATENATE('[1]Access-Set'!E28,".",'[1]Access-Set'!G28)</f>
        <v>0033.219I</v>
      </c>
      <c r="E28" s="48" t="str">
        <f>+'[1]Access-Set'!F28</f>
        <v>PROGRAMA DE GESTAO E MANUTENCAO DO PODER JUDICIARIO</v>
      </c>
      <c r="F28" s="48" t="str">
        <f>+'[1]Access-Set'!H28</f>
        <v>PUBLICIDADE INSTITUCIONAL E DE UTILIDADE PUBLICA</v>
      </c>
      <c r="G28" s="47" t="str">
        <f>IF('[1]Access-Set'!I28="1","F","S")</f>
        <v>F</v>
      </c>
      <c r="H28" s="47" t="str">
        <f>+'[1]Access-Set'!J28</f>
        <v>0100</v>
      </c>
      <c r="I28" s="48" t="str">
        <f>+'[1]Access-Set'!K28</f>
        <v>RECURSOS PRIMARIOS DE LIVRE APLICACAO</v>
      </c>
      <c r="J28" s="47" t="str">
        <f>+'[1]Access-Set'!L28</f>
        <v>3</v>
      </c>
      <c r="K28" s="52"/>
      <c r="L28" s="52"/>
      <c r="M28" s="52"/>
      <c r="N28" s="50">
        <v>0</v>
      </c>
      <c r="O28" s="52"/>
      <c r="P28" s="52">
        <f>'[1]Access-Set'!M28</f>
        <v>12000</v>
      </c>
      <c r="Q28" s="52">
        <f>'[1]Access-Set'!O28</f>
        <v>0</v>
      </c>
      <c r="R28" s="52">
        <f t="shared" si="0"/>
        <v>12000</v>
      </c>
      <c r="S28" s="52">
        <f>'[1]Access-Set'!P28</f>
        <v>6953.28</v>
      </c>
      <c r="T28" s="53">
        <f t="shared" si="1"/>
        <v>0.57943999999999996</v>
      </c>
      <c r="U28" s="52">
        <f>'[1]Access-Set'!Q28</f>
        <v>4531.5200000000004</v>
      </c>
      <c r="V28" s="53">
        <f t="shared" si="2"/>
        <v>0.37762666666666672</v>
      </c>
      <c r="W28" s="52">
        <f>'[1]Access-Set'!R28</f>
        <v>4531.5200000000004</v>
      </c>
      <c r="X28" s="53">
        <f t="shared" si="3"/>
        <v>0.37762666666666672</v>
      </c>
    </row>
    <row r="29" spans="1:24" ht="30.75" customHeight="1" x14ac:dyDescent="0.2">
      <c r="A29" s="47" t="str">
        <f>+'[1]Access-Set'!A29</f>
        <v>12101</v>
      </c>
      <c r="B29" s="48" t="str">
        <f>+'[1]Access-Set'!B29</f>
        <v>JUSTICA FEDERAL DE PRIMEIRO GRAU</v>
      </c>
      <c r="C29" s="47" t="str">
        <f>CONCATENATE('[1]Access-Set'!C29,".",'[1]Access-Set'!D29)</f>
        <v>02.301</v>
      </c>
      <c r="D29" s="47" t="str">
        <f>CONCATENATE('[1]Access-Set'!E29,".",'[1]Access-Set'!G29)</f>
        <v>0033.2004</v>
      </c>
      <c r="E29" s="48" t="str">
        <f>+'[1]Access-Set'!F29</f>
        <v>PROGRAMA DE GESTAO E MANUTENCAO DO PODER JUDICIARIO</v>
      </c>
      <c r="F29" s="48" t="str">
        <f>+'[1]Access-Set'!H29</f>
        <v>ASSISTENCIA MEDICA E ODONTOLOGICA AOS SERVIDORES CIVIS, EMPR</v>
      </c>
      <c r="G29" s="47" t="str">
        <f>IF('[1]Access-Set'!I29="1","F","S")</f>
        <v>S</v>
      </c>
      <c r="H29" s="47" t="str">
        <f>+'[1]Access-Set'!J29</f>
        <v>0151</v>
      </c>
      <c r="I29" s="48" t="str">
        <f>+'[1]Access-Set'!K29</f>
        <v>RECURSOS LIVRES DA SEGURIDADE SOCIAL</v>
      </c>
      <c r="J29" s="47" t="str">
        <f>+'[1]Access-Set'!L29</f>
        <v>4</v>
      </c>
      <c r="K29" s="52"/>
      <c r="L29" s="52"/>
      <c r="M29" s="52"/>
      <c r="N29" s="50">
        <v>0</v>
      </c>
      <c r="O29" s="52"/>
      <c r="P29" s="52">
        <f>'[1]Access-Set'!M29</f>
        <v>11990</v>
      </c>
      <c r="Q29" s="52">
        <f>'[1]Access-Set'!O29</f>
        <v>0</v>
      </c>
      <c r="R29" s="52">
        <f t="shared" si="0"/>
        <v>11990</v>
      </c>
      <c r="S29" s="52">
        <f>'[1]Access-Set'!P29</f>
        <v>0</v>
      </c>
      <c r="T29" s="53">
        <f t="shared" si="1"/>
        <v>0</v>
      </c>
      <c r="U29" s="52">
        <f>'[1]Access-Set'!Q29</f>
        <v>0</v>
      </c>
      <c r="V29" s="53">
        <f t="shared" si="2"/>
        <v>0</v>
      </c>
      <c r="W29" s="52">
        <f>'[1]Access-Set'!R29</f>
        <v>0</v>
      </c>
      <c r="X29" s="53">
        <f t="shared" si="3"/>
        <v>0</v>
      </c>
    </row>
    <row r="30" spans="1:24" ht="30.75" customHeight="1" x14ac:dyDescent="0.2">
      <c r="A30" s="47" t="str">
        <f>+'[1]Access-Set'!A30</f>
        <v>12101</v>
      </c>
      <c r="B30" s="48" t="str">
        <f>+'[1]Access-Set'!B30</f>
        <v>JUSTICA FEDERAL DE PRIMEIRO GRAU</v>
      </c>
      <c r="C30" s="47" t="str">
        <f>CONCATENATE('[1]Access-Set'!C30,".",'[1]Access-Set'!D30)</f>
        <v>02.301</v>
      </c>
      <c r="D30" s="47" t="str">
        <f>CONCATENATE('[1]Access-Set'!E30,".",'[1]Access-Set'!G30)</f>
        <v>0033.2004</v>
      </c>
      <c r="E30" s="48" t="str">
        <f>+'[1]Access-Set'!F30</f>
        <v>PROGRAMA DE GESTAO E MANUTENCAO DO PODER JUDICIARIO</v>
      </c>
      <c r="F30" s="48" t="str">
        <f>+'[1]Access-Set'!H30</f>
        <v>ASSISTENCIA MEDICA E ODONTOLOGICA AOS SERVIDORES CIVIS, EMPR</v>
      </c>
      <c r="G30" s="47" t="str">
        <f>IF('[1]Access-Set'!I30="1","F","S")</f>
        <v>S</v>
      </c>
      <c r="H30" s="47" t="str">
        <f>+'[1]Access-Set'!J30</f>
        <v>0151</v>
      </c>
      <c r="I30" s="48" t="str">
        <f>+'[1]Access-Set'!K30</f>
        <v>RECURSOS LIVRES DA SEGURIDADE SOCIAL</v>
      </c>
      <c r="J30" s="47" t="str">
        <f>+'[1]Access-Set'!L30</f>
        <v>3</v>
      </c>
      <c r="K30" s="52"/>
      <c r="L30" s="52"/>
      <c r="M30" s="52"/>
      <c r="N30" s="50">
        <v>0</v>
      </c>
      <c r="O30" s="52"/>
      <c r="P30" s="52">
        <f>'[1]Access-Set'!M30</f>
        <v>31603365</v>
      </c>
      <c r="Q30" s="52">
        <f>'[1]Access-Set'!O30</f>
        <v>0</v>
      </c>
      <c r="R30" s="52">
        <f t="shared" si="0"/>
        <v>31603365</v>
      </c>
      <c r="S30" s="52">
        <f>'[1]Access-Set'!P30</f>
        <v>28476991.609999999</v>
      </c>
      <c r="T30" s="53">
        <f t="shared" si="1"/>
        <v>0.90107466752353738</v>
      </c>
      <c r="U30" s="52">
        <f>'[1]Access-Set'!Q30</f>
        <v>18578426.460000001</v>
      </c>
      <c r="V30" s="53">
        <f t="shared" si="2"/>
        <v>0.58786228808229757</v>
      </c>
      <c r="W30" s="52">
        <f>'[1]Access-Set'!R30</f>
        <v>17946186.550000001</v>
      </c>
      <c r="X30" s="53">
        <f t="shared" si="3"/>
        <v>0.56785682632213375</v>
      </c>
    </row>
    <row r="31" spans="1:24" ht="30.75" customHeight="1" x14ac:dyDescent="0.2">
      <c r="A31" s="47" t="str">
        <f>+'[1]Access-Set'!A31</f>
        <v>12101</v>
      </c>
      <c r="B31" s="48" t="str">
        <f>+'[1]Access-Set'!B31</f>
        <v>JUSTICA FEDERAL DE PRIMEIRO GRAU</v>
      </c>
      <c r="C31" s="47" t="str">
        <f>CONCATENATE('[1]Access-Set'!C31,".",'[1]Access-Set'!D31)</f>
        <v>02.331</v>
      </c>
      <c r="D31" s="47" t="str">
        <f>CONCATENATE('[1]Access-Set'!E31,".",'[1]Access-Set'!G31)</f>
        <v>0033.212B</v>
      </c>
      <c r="E31" s="48" t="str">
        <f>+'[1]Access-Set'!F31</f>
        <v>PROGRAMA DE GESTAO E MANUTENCAO DO PODER JUDICIARIO</v>
      </c>
      <c r="F31" s="48" t="str">
        <f>+'[1]Access-Set'!H31</f>
        <v>BENEFICIOS OBRIGATORIOS AOS SERVIDORES CIVIS, EMPREGADOS, MI</v>
      </c>
      <c r="G31" s="47" t="str">
        <f>IF('[1]Access-Set'!I31="1","F","S")</f>
        <v>F</v>
      </c>
      <c r="H31" s="47" t="str">
        <f>+'[1]Access-Set'!J31</f>
        <v>0100</v>
      </c>
      <c r="I31" s="48" t="str">
        <f>+'[1]Access-Set'!K31</f>
        <v>RECURSOS PRIMARIOS DE LIVRE APLICACAO</v>
      </c>
      <c r="J31" s="47" t="str">
        <f>+'[1]Access-Set'!L31</f>
        <v>3</v>
      </c>
      <c r="K31" s="52"/>
      <c r="L31" s="52"/>
      <c r="M31" s="52"/>
      <c r="N31" s="50">
        <v>0</v>
      </c>
      <c r="O31" s="52"/>
      <c r="P31" s="52">
        <f>'[1]Access-Set'!M31</f>
        <v>57922571.869999997</v>
      </c>
      <c r="Q31" s="52">
        <f>'[1]Access-Set'!O31</f>
        <v>0</v>
      </c>
      <c r="R31" s="52">
        <f t="shared" si="0"/>
        <v>57922571.869999997</v>
      </c>
      <c r="S31" s="52">
        <f>'[1]Access-Set'!P31</f>
        <v>56618467.960000001</v>
      </c>
      <c r="T31" s="53">
        <f t="shared" si="1"/>
        <v>0.97748539355388264</v>
      </c>
      <c r="U31" s="52">
        <f>'[1]Access-Set'!Q31</f>
        <v>42108569.380000003</v>
      </c>
      <c r="V31" s="53">
        <f t="shared" si="2"/>
        <v>0.72698031217445669</v>
      </c>
      <c r="W31" s="52">
        <f>'[1]Access-Set'!R31</f>
        <v>42108569.380000003</v>
      </c>
      <c r="X31" s="53">
        <f t="shared" si="3"/>
        <v>0.72698031217445669</v>
      </c>
    </row>
    <row r="32" spans="1:24" ht="30.75" customHeight="1" x14ac:dyDescent="0.2">
      <c r="A32" s="47" t="str">
        <f>+'[1]Access-Set'!A32</f>
        <v>12101</v>
      </c>
      <c r="B32" s="48" t="str">
        <f>+'[1]Access-Set'!B32</f>
        <v>JUSTICA FEDERAL DE PRIMEIRO GRAU</v>
      </c>
      <c r="C32" s="47" t="str">
        <f>CONCATENATE('[1]Access-Set'!C32,".",'[1]Access-Set'!D32)</f>
        <v>02.846</v>
      </c>
      <c r="D32" s="47" t="str">
        <f>CONCATENATE('[1]Access-Set'!E32,".",'[1]Access-Set'!G32)</f>
        <v>0033.09HB</v>
      </c>
      <c r="E32" s="48" t="str">
        <f>+'[1]Access-Set'!F32</f>
        <v>PROGRAMA DE GESTAO E MANUTENCAO DO PODER JUDICIARIO</v>
      </c>
      <c r="F32" s="48" t="str">
        <f>+'[1]Access-Set'!H32</f>
        <v>CONTRIBUICAO DA UNIAO, DE SUAS AUTARQUIAS E FUNDACOES PARA O</v>
      </c>
      <c r="G32" s="47" t="str">
        <f>IF('[1]Access-Set'!I32="1","F","S")</f>
        <v>F</v>
      </c>
      <c r="H32" s="47" t="str">
        <f>+'[1]Access-Set'!J32</f>
        <v>0100</v>
      </c>
      <c r="I32" s="48" t="str">
        <f>+'[1]Access-Set'!K32</f>
        <v>RECURSOS PRIMARIOS DE LIVRE APLICACAO</v>
      </c>
      <c r="J32" s="47" t="str">
        <f>+'[1]Access-Set'!L32</f>
        <v>1</v>
      </c>
      <c r="K32" s="52"/>
      <c r="L32" s="52"/>
      <c r="M32" s="52"/>
      <c r="N32" s="50">
        <v>0</v>
      </c>
      <c r="O32" s="52"/>
      <c r="P32" s="52">
        <f>'[1]Access-Set'!M32</f>
        <v>160829655.11000001</v>
      </c>
      <c r="Q32" s="52">
        <f>'[1]Access-Set'!O32</f>
        <v>0</v>
      </c>
      <c r="R32" s="52">
        <f t="shared" si="0"/>
        <v>160829655.11000001</v>
      </c>
      <c r="S32" s="52">
        <f>'[1]Access-Set'!P32</f>
        <v>160829655.11000001</v>
      </c>
      <c r="T32" s="53">
        <f t="shared" si="1"/>
        <v>1</v>
      </c>
      <c r="U32" s="52">
        <f>'[1]Access-Set'!Q32</f>
        <v>160829655.11000001</v>
      </c>
      <c r="V32" s="53">
        <f t="shared" si="2"/>
        <v>1</v>
      </c>
      <c r="W32" s="52">
        <f>'[1]Access-Set'!R32</f>
        <v>160829655.11000001</v>
      </c>
      <c r="X32" s="53">
        <f t="shared" si="3"/>
        <v>1</v>
      </c>
    </row>
    <row r="33" spans="1:24" ht="30.75" customHeight="1" x14ac:dyDescent="0.2">
      <c r="A33" s="47" t="str">
        <f>+'[1]Access-Set'!A33</f>
        <v>12101</v>
      </c>
      <c r="B33" s="48" t="str">
        <f>+'[1]Access-Set'!B33</f>
        <v>JUSTICA FEDERAL DE PRIMEIRO GRAU</v>
      </c>
      <c r="C33" s="47" t="str">
        <f>CONCATENATE('[1]Access-Set'!C33,".",'[1]Access-Set'!D33)</f>
        <v>09.272</v>
      </c>
      <c r="D33" s="47" t="str">
        <f>CONCATENATE('[1]Access-Set'!E33,".",'[1]Access-Set'!G33)</f>
        <v>0033.0181</v>
      </c>
      <c r="E33" s="48" t="str">
        <f>+'[1]Access-Set'!F33</f>
        <v>PROGRAMA DE GESTAO E MANUTENCAO DO PODER JUDICIARIO</v>
      </c>
      <c r="F33" s="48" t="str">
        <f>+'[1]Access-Set'!H33</f>
        <v>APOSENTADORIAS E PENSOES CIVIS DA UNIAO</v>
      </c>
      <c r="G33" s="47" t="str">
        <f>IF('[1]Access-Set'!I33="1","F","S")</f>
        <v>S</v>
      </c>
      <c r="H33" s="47" t="str">
        <f>+'[1]Access-Set'!J33</f>
        <v>0156</v>
      </c>
      <c r="I33" s="48" t="str">
        <f>+'[1]Access-Set'!K33</f>
        <v>CONTRIBUICAO PLANO SEGURIDADE SOCIAL SERVIDOR</v>
      </c>
      <c r="J33" s="47" t="str">
        <f>+'[1]Access-Set'!L33</f>
        <v>1</v>
      </c>
      <c r="K33" s="52"/>
      <c r="L33" s="52"/>
      <c r="M33" s="52"/>
      <c r="N33" s="50">
        <v>0</v>
      </c>
      <c r="O33" s="52"/>
      <c r="P33" s="52">
        <f>'[1]Access-Set'!M33</f>
        <v>175599816.19</v>
      </c>
      <c r="Q33" s="52">
        <f>'[1]Access-Set'!O33</f>
        <v>0</v>
      </c>
      <c r="R33" s="52">
        <f t="shared" si="0"/>
        <v>175599816.19</v>
      </c>
      <c r="S33" s="52">
        <f>'[1]Access-Set'!P33</f>
        <v>175599816.19</v>
      </c>
      <c r="T33" s="53">
        <f t="shared" si="1"/>
        <v>1</v>
      </c>
      <c r="U33" s="52">
        <f>'[1]Access-Set'!Q33</f>
        <v>175599816.19</v>
      </c>
      <c r="V33" s="53">
        <f t="shared" si="2"/>
        <v>1</v>
      </c>
      <c r="W33" s="52">
        <f>'[1]Access-Set'!R33</f>
        <v>175399428</v>
      </c>
      <c r="X33" s="53">
        <f t="shared" si="3"/>
        <v>0.99885883599227021</v>
      </c>
    </row>
    <row r="34" spans="1:24" ht="30.75" customHeight="1" x14ac:dyDescent="0.2">
      <c r="A34" s="47" t="str">
        <f>+'[1]Access-Set'!A34</f>
        <v>12101</v>
      </c>
      <c r="B34" s="48" t="str">
        <f>+'[1]Access-Set'!B34</f>
        <v>JUSTICA FEDERAL DE PRIMEIRO GRAU</v>
      </c>
      <c r="C34" s="47" t="str">
        <f>CONCATENATE('[1]Access-Set'!C34,".",'[1]Access-Set'!D34)</f>
        <v>09.272</v>
      </c>
      <c r="D34" s="47" t="str">
        <f>CONCATENATE('[1]Access-Set'!E34,".",'[1]Access-Set'!G34)</f>
        <v>0033.0181</v>
      </c>
      <c r="E34" s="48" t="str">
        <f>+'[1]Access-Set'!F34</f>
        <v>PROGRAMA DE GESTAO E MANUTENCAO DO PODER JUDICIARIO</v>
      </c>
      <c r="F34" s="48" t="str">
        <f>+'[1]Access-Set'!H34</f>
        <v>APOSENTADORIAS E PENSOES CIVIS DA UNIAO</v>
      </c>
      <c r="G34" s="47" t="str">
        <f>IF('[1]Access-Set'!I34="1","F","S")</f>
        <v>S</v>
      </c>
      <c r="H34" s="47" t="str">
        <f>+'[1]Access-Set'!J34</f>
        <v>0169</v>
      </c>
      <c r="I34" s="48" t="str">
        <f>+'[1]Access-Set'!K34</f>
        <v>CONTRIB.PATRONAL P/PLANO DE SEGURID.SOC.SERV.</v>
      </c>
      <c r="J34" s="47" t="str">
        <f>+'[1]Access-Set'!L34</f>
        <v>1</v>
      </c>
      <c r="K34" s="52"/>
      <c r="L34" s="52"/>
      <c r="M34" s="52"/>
      <c r="N34" s="50">
        <v>0</v>
      </c>
      <c r="O34" s="52"/>
      <c r="P34" s="52">
        <f>'[1]Access-Set'!M34</f>
        <v>17356996.48</v>
      </c>
      <c r="Q34" s="52">
        <f>'[1]Access-Set'!O34</f>
        <v>0</v>
      </c>
      <c r="R34" s="52">
        <f t="shared" si="0"/>
        <v>17356996.48</v>
      </c>
      <c r="S34" s="52">
        <f>'[1]Access-Set'!P34</f>
        <v>17356996.48</v>
      </c>
      <c r="T34" s="53">
        <f t="shared" si="1"/>
        <v>1</v>
      </c>
      <c r="U34" s="52">
        <f>'[1]Access-Set'!Q34</f>
        <v>17356996.48</v>
      </c>
      <c r="V34" s="53">
        <f t="shared" si="2"/>
        <v>1</v>
      </c>
      <c r="W34" s="52">
        <f>'[1]Access-Set'!R34</f>
        <v>16137468.880000001</v>
      </c>
      <c r="X34" s="53">
        <f t="shared" si="3"/>
        <v>0.92973855808490669</v>
      </c>
    </row>
    <row r="35" spans="1:24" ht="30.75" customHeight="1" x14ac:dyDescent="0.2">
      <c r="A35" s="47" t="str">
        <f>+'[1]Access-Set'!A35</f>
        <v>17101</v>
      </c>
      <c r="B35" s="48" t="str">
        <f>+'[1]Access-Set'!B35</f>
        <v>CONSELHO NACIONAL DE JUSTICA</v>
      </c>
      <c r="C35" s="47" t="str">
        <f>CONCATENATE('[1]Access-Set'!C35,".",'[1]Access-Set'!D35)</f>
        <v>02.032</v>
      </c>
      <c r="D35" s="47" t="str">
        <f>CONCATENATE('[1]Access-Set'!E35,".",'[1]Access-Set'!G35)</f>
        <v>0033.21BH</v>
      </c>
      <c r="E35" s="48" t="str">
        <f>+'[1]Access-Set'!F35</f>
        <v>PROGRAMA DE GESTAO E MANUTENCAO DO PODER JUDICIARIO</v>
      </c>
      <c r="F35" s="48" t="str">
        <f>+'[1]Access-Set'!H35</f>
        <v>CONTROLE DA ATUACAO ADMINISTRATIVA E FINANCEIRA DO PODER JUD</v>
      </c>
      <c r="G35" s="47" t="str">
        <f>IF('[1]Access-Set'!I35="1","F","S")</f>
        <v>F</v>
      </c>
      <c r="H35" s="47" t="str">
        <f>+'[1]Access-Set'!J35</f>
        <v>0100</v>
      </c>
      <c r="I35" s="48" t="str">
        <f>+'[1]Access-Set'!K35</f>
        <v>RECURSOS PRIMARIOS DE LIVRE APLICACAO</v>
      </c>
      <c r="J35" s="47" t="str">
        <f>+'[1]Access-Set'!L35</f>
        <v>3</v>
      </c>
      <c r="K35" s="52"/>
      <c r="L35" s="52"/>
      <c r="M35" s="52"/>
      <c r="N35" s="50">
        <v>0</v>
      </c>
      <c r="O35" s="52"/>
      <c r="P35" s="52">
        <f>'[1]Access-Set'!M35</f>
        <v>0</v>
      </c>
      <c r="Q35" s="52">
        <f>'[1]Access-Set'!O35</f>
        <v>999999.96</v>
      </c>
      <c r="R35" s="52">
        <f t="shared" si="0"/>
        <v>999999.96</v>
      </c>
      <c r="S35" s="52">
        <f>'[1]Access-Set'!P35</f>
        <v>999999.96</v>
      </c>
      <c r="T35" s="53">
        <f t="shared" si="1"/>
        <v>1</v>
      </c>
      <c r="U35" s="52">
        <f>'[1]Access-Set'!Q35</f>
        <v>196603.97</v>
      </c>
      <c r="V35" s="53">
        <f t="shared" si="2"/>
        <v>0.19660397786415912</v>
      </c>
      <c r="W35" s="52">
        <f>'[1]Access-Set'!R35</f>
        <v>0</v>
      </c>
      <c r="X35" s="53">
        <f t="shared" si="3"/>
        <v>0</v>
      </c>
    </row>
    <row r="36" spans="1:24" ht="30.75" customHeight="1" thickBot="1" x14ac:dyDescent="0.25">
      <c r="A36" s="47" t="str">
        <f>+'[1]Access-Set'!A36</f>
        <v>71101</v>
      </c>
      <c r="B36" s="48" t="str">
        <f>+'[1]Access-Set'!B36</f>
        <v>RECURSOS SOB SUPERVISAO DO MF - EFU</v>
      </c>
      <c r="C36" s="47" t="str">
        <f>CONCATENATE('[1]Access-Set'!C36,".",'[1]Access-Set'!D36)</f>
        <v>28.845</v>
      </c>
      <c r="D36" s="47" t="str">
        <f>CONCATENATE('[1]Access-Set'!E36,".",'[1]Access-Set'!G36)</f>
        <v>0903.00RC</v>
      </c>
      <c r="E36" s="48" t="str">
        <f>+'[1]Access-Set'!F36</f>
        <v>OPERACOES ESPECIAIS: TRANSFERENCIAS CONSTITUCIONAIS E AS DEC</v>
      </c>
      <c r="F36" s="48" t="str">
        <f>+'[1]Access-Set'!H36</f>
        <v>ANTECIPACAO DE PAGAMENTO DE HONORARIOS PERICIAIS EM ACOES QU</v>
      </c>
      <c r="G36" s="47" t="str">
        <f>IF('[1]Access-Set'!I36="1","F","S")</f>
        <v>F</v>
      </c>
      <c r="H36" s="47" t="str">
        <f>+'[1]Access-Set'!J36</f>
        <v>0100</v>
      </c>
      <c r="I36" s="48" t="str">
        <f>+'[1]Access-Set'!K36</f>
        <v>RECURSOS PRIMARIOS DE LIVRE APLICACAO</v>
      </c>
      <c r="J36" s="47" t="str">
        <f>+'[1]Access-Set'!L36</f>
        <v>3</v>
      </c>
      <c r="K36" s="52"/>
      <c r="L36" s="52"/>
      <c r="M36" s="52"/>
      <c r="N36" s="50">
        <v>0</v>
      </c>
      <c r="O36" s="52"/>
      <c r="P36" s="52">
        <f>'[1]Access-Set'!M36</f>
        <v>25256521</v>
      </c>
      <c r="Q36" s="52">
        <f>'[1]Access-Set'!O36</f>
        <v>0</v>
      </c>
      <c r="R36" s="52">
        <f t="shared" si="0"/>
        <v>25256521</v>
      </c>
      <c r="S36" s="52">
        <f>'[1]Access-Set'!P36</f>
        <v>25256520.920000002</v>
      </c>
      <c r="T36" s="53">
        <f t="shared" si="1"/>
        <v>0.99999999683250129</v>
      </c>
      <c r="U36" s="52">
        <f>'[1]Access-Set'!Q36</f>
        <v>24771457.379999999</v>
      </c>
      <c r="V36" s="53">
        <f t="shared" si="2"/>
        <v>0.98079451956189845</v>
      </c>
      <c r="W36" s="52">
        <f>'[1]Access-Set'!R36</f>
        <v>24733208.510000002</v>
      </c>
      <c r="X36" s="53">
        <f t="shared" si="3"/>
        <v>0.97928010393830578</v>
      </c>
    </row>
    <row r="37" spans="1:24" ht="30.75" customHeight="1" thickBot="1" x14ac:dyDescent="0.25">
      <c r="A37" s="14" t="s">
        <v>48</v>
      </c>
      <c r="B37" s="54"/>
      <c r="C37" s="54"/>
      <c r="D37" s="54"/>
      <c r="E37" s="54"/>
      <c r="F37" s="54"/>
      <c r="G37" s="54"/>
      <c r="H37" s="54"/>
      <c r="I37" s="54"/>
      <c r="J37" s="15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6">
        <f>SUM(P10:P36)</f>
        <v>1422158810.6200001</v>
      </c>
      <c r="Q37" s="56">
        <f>SUM(Q10:Q36)</f>
        <v>999999.96</v>
      </c>
      <c r="R37" s="56">
        <f>SUM(R10:R36)</f>
        <v>1423158810.5800002</v>
      </c>
      <c r="S37" s="56">
        <f>SUM(S10:S36)</f>
        <v>1397374788.4600003</v>
      </c>
      <c r="T37" s="57">
        <f t="shared" si="1"/>
        <v>0.98188254049490675</v>
      </c>
      <c r="U37" s="56">
        <f>SUM(U10:U36)</f>
        <v>1325228652.9400003</v>
      </c>
      <c r="V37" s="57">
        <f t="shared" si="2"/>
        <v>0.93118817315961455</v>
      </c>
      <c r="W37" s="56">
        <f>SUM(W10:W36)</f>
        <v>1312532636.5400002</v>
      </c>
      <c r="X37" s="57">
        <f t="shared" si="3"/>
        <v>0.92226716145971444</v>
      </c>
    </row>
    <row r="38" spans="1:24" ht="12.75" x14ac:dyDescent="0.2">
      <c r="A38" s="2" t="s">
        <v>49</v>
      </c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12.75" x14ac:dyDescent="0.2">
      <c r="A39" s="2" t="s">
        <v>50</v>
      </c>
      <c r="B39" s="58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  <row r="40" spans="1:24" ht="12.75" x14ac:dyDescent="0.2"/>
    <row r="41" spans="1:24" ht="12.75" x14ac:dyDescent="0.2">
      <c r="A41" t="s">
        <v>51</v>
      </c>
    </row>
  </sheetData>
  <mergeCells count="17">
    <mergeCell ref="A37:J3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2020-10-20T16:52:36Z</dcterms:created>
  <dcterms:modified xsi:type="dcterms:W3CDTF">2020-10-20T16:53:31Z</dcterms:modified>
</cp:coreProperties>
</file>