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Set" sheetId="1" r:id="rId1"/>
  </sheets>
  <externalReferences>
    <externalReference r:id="rId2"/>
  </externalReferences>
  <definedNames>
    <definedName name="_xlnm.Print_Area" localSheetId="0">Set!$A$1:$Y$28</definedName>
  </definedNames>
  <calcPr calcId="145621" calcMode="manual"/>
</workbook>
</file>

<file path=xl/calcChain.xml><?xml version="1.0" encoding="utf-8"?>
<calcChain xmlns="http://schemas.openxmlformats.org/spreadsheetml/2006/main">
  <c r="X24" i="1" l="1"/>
  <c r="V24" i="1"/>
  <c r="T24" i="1"/>
  <c r="R24" i="1"/>
  <c r="Q24" i="1"/>
  <c r="P24" i="1"/>
  <c r="N24" i="1"/>
  <c r="M24" i="1"/>
  <c r="O24" i="1" s="1"/>
  <c r="S24" i="1" s="1"/>
  <c r="L24" i="1"/>
  <c r="K24" i="1"/>
  <c r="J24" i="1"/>
  <c r="I24" i="1"/>
  <c r="H24" i="1"/>
  <c r="G24" i="1"/>
  <c r="F24" i="1"/>
  <c r="E24" i="1"/>
  <c r="D24" i="1"/>
  <c r="C24" i="1"/>
  <c r="B24" i="1"/>
  <c r="X23" i="1"/>
  <c r="V23" i="1"/>
  <c r="T23" i="1"/>
  <c r="R23" i="1"/>
  <c r="Q23" i="1"/>
  <c r="P23" i="1"/>
  <c r="N23" i="1"/>
  <c r="M23" i="1"/>
  <c r="O23" i="1" s="1"/>
  <c r="S23" i="1" s="1"/>
  <c r="L23" i="1"/>
  <c r="K23" i="1"/>
  <c r="J23" i="1"/>
  <c r="I23" i="1"/>
  <c r="H23" i="1"/>
  <c r="G23" i="1"/>
  <c r="F23" i="1"/>
  <c r="E23" i="1"/>
  <c r="D23" i="1"/>
  <c r="C23" i="1"/>
  <c r="B23" i="1"/>
  <c r="X22" i="1"/>
  <c r="V22" i="1"/>
  <c r="T22" i="1"/>
  <c r="R22" i="1"/>
  <c r="Q22" i="1"/>
  <c r="P22" i="1"/>
  <c r="N22" i="1"/>
  <c r="M22" i="1"/>
  <c r="O22" i="1" s="1"/>
  <c r="S22" i="1" s="1"/>
  <c r="L22" i="1"/>
  <c r="K22" i="1"/>
  <c r="J22" i="1"/>
  <c r="I22" i="1"/>
  <c r="H22" i="1"/>
  <c r="G22" i="1"/>
  <c r="F22" i="1"/>
  <c r="E22" i="1"/>
  <c r="D22" i="1"/>
  <c r="C22" i="1"/>
  <c r="B22" i="1"/>
  <c r="X21" i="1"/>
  <c r="V21" i="1"/>
  <c r="T21" i="1"/>
  <c r="R21" i="1"/>
  <c r="Q21" i="1"/>
  <c r="P21" i="1"/>
  <c r="N21" i="1"/>
  <c r="M21" i="1"/>
  <c r="O21" i="1" s="1"/>
  <c r="S21" i="1" s="1"/>
  <c r="L21" i="1"/>
  <c r="K21" i="1"/>
  <c r="J21" i="1"/>
  <c r="I21" i="1"/>
  <c r="H21" i="1"/>
  <c r="G21" i="1"/>
  <c r="F21" i="1"/>
  <c r="E21" i="1"/>
  <c r="D21" i="1"/>
  <c r="C21" i="1"/>
  <c r="B21" i="1"/>
  <c r="X20" i="1"/>
  <c r="V20" i="1"/>
  <c r="T20" i="1"/>
  <c r="R20" i="1"/>
  <c r="Q20" i="1"/>
  <c r="P20" i="1"/>
  <c r="N20" i="1"/>
  <c r="M20" i="1"/>
  <c r="O20" i="1" s="1"/>
  <c r="S20" i="1" s="1"/>
  <c r="L20" i="1"/>
  <c r="K20" i="1"/>
  <c r="J20" i="1"/>
  <c r="I20" i="1"/>
  <c r="H20" i="1"/>
  <c r="G20" i="1"/>
  <c r="F20" i="1"/>
  <c r="E20" i="1"/>
  <c r="D20" i="1"/>
  <c r="C20" i="1"/>
  <c r="B20" i="1"/>
  <c r="X19" i="1"/>
  <c r="V19" i="1"/>
  <c r="T19" i="1"/>
  <c r="R19" i="1"/>
  <c r="Q19" i="1"/>
  <c r="P19" i="1"/>
  <c r="N19" i="1"/>
  <c r="M19" i="1"/>
  <c r="O19" i="1" s="1"/>
  <c r="S19" i="1" s="1"/>
  <c r="L19" i="1"/>
  <c r="K19" i="1"/>
  <c r="J19" i="1"/>
  <c r="I19" i="1"/>
  <c r="H19" i="1"/>
  <c r="G19" i="1"/>
  <c r="F19" i="1"/>
  <c r="E19" i="1"/>
  <c r="D19" i="1"/>
  <c r="C19" i="1"/>
  <c r="B19" i="1"/>
  <c r="X18" i="1"/>
  <c r="V18" i="1"/>
  <c r="T18" i="1"/>
  <c r="R18" i="1"/>
  <c r="Q18" i="1"/>
  <c r="P18" i="1"/>
  <c r="N18" i="1"/>
  <c r="M18" i="1"/>
  <c r="O18" i="1" s="1"/>
  <c r="S18" i="1" s="1"/>
  <c r="L18" i="1"/>
  <c r="K18" i="1"/>
  <c r="J18" i="1"/>
  <c r="I18" i="1"/>
  <c r="H18" i="1"/>
  <c r="G18" i="1"/>
  <c r="F18" i="1"/>
  <c r="E18" i="1"/>
  <c r="D18" i="1"/>
  <c r="C18" i="1"/>
  <c r="B18" i="1"/>
  <c r="X17" i="1"/>
  <c r="V17" i="1"/>
  <c r="T17" i="1"/>
  <c r="R17" i="1"/>
  <c r="Q17" i="1"/>
  <c r="P17" i="1"/>
  <c r="N17" i="1"/>
  <c r="M17" i="1"/>
  <c r="O17" i="1" s="1"/>
  <c r="S17" i="1" s="1"/>
  <c r="L17" i="1"/>
  <c r="K17" i="1"/>
  <c r="J17" i="1"/>
  <c r="I17" i="1"/>
  <c r="H17" i="1"/>
  <c r="G17" i="1"/>
  <c r="F17" i="1"/>
  <c r="E17" i="1"/>
  <c r="D17" i="1"/>
  <c r="C17" i="1"/>
  <c r="B17" i="1"/>
  <c r="X16" i="1"/>
  <c r="V16" i="1"/>
  <c r="T16" i="1"/>
  <c r="R16" i="1"/>
  <c r="Q16" i="1"/>
  <c r="P16" i="1"/>
  <c r="N16" i="1"/>
  <c r="M16" i="1"/>
  <c r="O16" i="1" s="1"/>
  <c r="S16" i="1" s="1"/>
  <c r="L16" i="1"/>
  <c r="K16" i="1"/>
  <c r="J16" i="1"/>
  <c r="I16" i="1"/>
  <c r="H16" i="1"/>
  <c r="G16" i="1"/>
  <c r="F16" i="1"/>
  <c r="E16" i="1"/>
  <c r="D16" i="1"/>
  <c r="C16" i="1"/>
  <c r="B16" i="1"/>
  <c r="X15" i="1"/>
  <c r="V15" i="1"/>
  <c r="T15" i="1"/>
  <c r="R15" i="1"/>
  <c r="Q15" i="1"/>
  <c r="P15" i="1"/>
  <c r="N15" i="1"/>
  <c r="M15" i="1"/>
  <c r="O15" i="1" s="1"/>
  <c r="S15" i="1" s="1"/>
  <c r="L15" i="1"/>
  <c r="K15" i="1"/>
  <c r="J15" i="1"/>
  <c r="I15" i="1"/>
  <c r="H15" i="1"/>
  <c r="G15" i="1"/>
  <c r="F15" i="1"/>
  <c r="E15" i="1"/>
  <c r="D15" i="1"/>
  <c r="C15" i="1"/>
  <c r="B15" i="1"/>
  <c r="X14" i="1"/>
  <c r="V14" i="1"/>
  <c r="T14" i="1"/>
  <c r="R14" i="1"/>
  <c r="Q14" i="1"/>
  <c r="P14" i="1"/>
  <c r="N14" i="1"/>
  <c r="M14" i="1"/>
  <c r="O14" i="1" s="1"/>
  <c r="S14" i="1" s="1"/>
  <c r="L14" i="1"/>
  <c r="K14" i="1"/>
  <c r="J14" i="1"/>
  <c r="I14" i="1"/>
  <c r="H14" i="1"/>
  <c r="G14" i="1"/>
  <c r="F14" i="1"/>
  <c r="E14" i="1"/>
  <c r="D14" i="1"/>
  <c r="C14" i="1"/>
  <c r="B14" i="1"/>
  <c r="X13" i="1"/>
  <c r="V13" i="1"/>
  <c r="T13" i="1"/>
  <c r="R13" i="1"/>
  <c r="Q13" i="1"/>
  <c r="P13" i="1"/>
  <c r="N13" i="1"/>
  <c r="M13" i="1"/>
  <c r="O13" i="1" s="1"/>
  <c r="S13" i="1" s="1"/>
  <c r="L13" i="1"/>
  <c r="K13" i="1"/>
  <c r="J13" i="1"/>
  <c r="I13" i="1"/>
  <c r="H13" i="1"/>
  <c r="G13" i="1"/>
  <c r="F13" i="1"/>
  <c r="E13" i="1"/>
  <c r="D13" i="1"/>
  <c r="C13" i="1"/>
  <c r="B13" i="1"/>
  <c r="X12" i="1"/>
  <c r="V12" i="1"/>
  <c r="T12" i="1"/>
  <c r="R12" i="1"/>
  <c r="Q12" i="1"/>
  <c r="P12" i="1"/>
  <c r="N12" i="1"/>
  <c r="M12" i="1"/>
  <c r="O12" i="1" s="1"/>
  <c r="S12" i="1" s="1"/>
  <c r="L12" i="1"/>
  <c r="K12" i="1"/>
  <c r="J12" i="1"/>
  <c r="I12" i="1"/>
  <c r="H12" i="1"/>
  <c r="G12" i="1"/>
  <c r="F12" i="1"/>
  <c r="E12" i="1"/>
  <c r="D12" i="1"/>
  <c r="C12" i="1"/>
  <c r="B12" i="1"/>
  <c r="X11" i="1"/>
  <c r="X26" i="1" s="1"/>
  <c r="V11" i="1"/>
  <c r="V26" i="1" s="1"/>
  <c r="T11" i="1"/>
  <c r="T26" i="1" s="1"/>
  <c r="R11" i="1"/>
  <c r="R26" i="1" s="1"/>
  <c r="Q11" i="1"/>
  <c r="Q26" i="1" s="1"/>
  <c r="P11" i="1"/>
  <c r="P26" i="1" s="1"/>
  <c r="N11" i="1"/>
  <c r="N26" i="1" s="1"/>
  <c r="M11" i="1"/>
  <c r="M26" i="1" s="1"/>
  <c r="L11" i="1"/>
  <c r="L26" i="1" s="1"/>
  <c r="K11" i="1"/>
  <c r="J11" i="1"/>
  <c r="I11" i="1"/>
  <c r="H11" i="1"/>
  <c r="G11" i="1"/>
  <c r="F11" i="1"/>
  <c r="E11" i="1"/>
  <c r="D11" i="1"/>
  <c r="C11" i="1"/>
  <c r="B11" i="1"/>
  <c r="W13" i="1" l="1"/>
  <c r="Y13" i="1"/>
  <c r="U13" i="1"/>
  <c r="W21" i="1"/>
  <c r="Y21" i="1"/>
  <c r="U21" i="1"/>
  <c r="W12" i="1"/>
  <c r="Y12" i="1"/>
  <c r="U12" i="1"/>
  <c r="W16" i="1"/>
  <c r="Y16" i="1"/>
  <c r="U16" i="1"/>
  <c r="W20" i="1"/>
  <c r="Y20" i="1"/>
  <c r="U20" i="1"/>
  <c r="W24" i="1"/>
  <c r="Y24" i="1"/>
  <c r="U24" i="1"/>
  <c r="W15" i="1"/>
  <c r="Y15" i="1"/>
  <c r="U15" i="1"/>
  <c r="W19" i="1"/>
  <c r="Y19" i="1"/>
  <c r="U19" i="1"/>
  <c r="W23" i="1"/>
  <c r="Y23" i="1"/>
  <c r="U23" i="1"/>
  <c r="W17" i="1"/>
  <c r="Y17" i="1"/>
  <c r="U17" i="1"/>
  <c r="W14" i="1"/>
  <c r="Y14" i="1"/>
  <c r="U14" i="1"/>
  <c r="W18" i="1"/>
  <c r="Y18" i="1"/>
  <c r="U18" i="1"/>
  <c r="W22" i="1"/>
  <c r="Y22" i="1"/>
  <c r="U22" i="1"/>
  <c r="O11" i="1"/>
  <c r="S11" i="1" l="1"/>
  <c r="O26" i="1"/>
  <c r="W11" i="1" l="1"/>
  <c r="S26" i="1"/>
  <c r="U11" i="1"/>
  <c r="Y11" i="1"/>
  <c r="Y26" i="1" l="1"/>
  <c r="U26" i="1"/>
  <c r="W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<sst xmlns="http://schemas.openxmlformats.org/spreadsheetml/2006/main" count="55" uniqueCount="51">
  <si>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</si>
  <si>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</si>
  <si>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</si>
  <si>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</si>
  <si>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SENTENÇAS JUDICIAIS - PRECATORIOS E RPV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</si>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</sst>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(* #,##0_);_(* \(#,##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0" fontId="5" fillId="0" borderId="0" xfId="0" applyFont="1" applyAlignment="1"/>
    <xf numFmtId="0" fontId="3" fillId="0" borderId="0" xfId="0" applyFont="1"/>
    <xf numFmtId="17" fontId="3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164" fontId="6" fillId="0" borderId="14" xfId="3" applyNumberFormat="1" applyFont="1" applyFill="1" applyBorder="1" applyAlignment="1">
      <alignment horizontal="center" vertical="center" wrapText="1"/>
    </xf>
    <xf numFmtId="164" fontId="6" fillId="0" borderId="11" xfId="3" applyNumberFormat="1" applyFont="1" applyFill="1" applyBorder="1" applyAlignment="1">
      <alignment horizontal="center" vertical="center" wrapText="1"/>
    </xf>
    <xf numFmtId="165" fontId="6" fillId="0" borderId="11" xfId="4" applyNumberFormat="1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164" fontId="6" fillId="0" borderId="20" xfId="3" applyNumberFormat="1" applyFont="1" applyFill="1" applyBorder="1" applyAlignment="1">
      <alignment horizontal="center" vertical="center" wrapText="1"/>
    </xf>
    <xf numFmtId="165" fontId="6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left" vertical="center" wrapText="1"/>
    </xf>
    <xf numFmtId="40" fontId="3" fillId="0" borderId="21" xfId="2" applyNumberFormat="1" applyFont="1" applyFill="1" applyBorder="1" applyAlignment="1">
      <alignment horizontal="right" vertical="center" wrapText="1"/>
    </xf>
    <xf numFmtId="40" fontId="3" fillId="0" borderId="22" xfId="4" applyNumberFormat="1" applyFont="1" applyBorder="1" applyAlignment="1">
      <alignment horizontal="right" vertical="center"/>
    </xf>
    <xf numFmtId="40" fontId="3" fillId="0" borderId="4" xfId="4" applyNumberFormat="1" applyFont="1" applyBorder="1" applyAlignment="1">
      <alignment horizontal="right" vertical="center"/>
    </xf>
    <xf numFmtId="40" fontId="3" fillId="2" borderId="21" xfId="2" applyNumberFormat="1" applyFont="1" applyFill="1" applyBorder="1" applyAlignment="1">
      <alignment horizontal="right" vertical="center" wrapText="1"/>
    </xf>
    <xf numFmtId="164" fontId="3" fillId="0" borderId="4" xfId="3" applyNumberFormat="1" applyFont="1" applyBorder="1" applyAlignment="1">
      <alignment horizontal="right" vertical="center"/>
    </xf>
    <xf numFmtId="0" fontId="3" fillId="0" borderId="23" xfId="2" applyNumberFormat="1" applyFont="1" applyFill="1" applyBorder="1" applyAlignment="1">
      <alignment horizontal="center" vertical="center" wrapText="1"/>
    </xf>
    <xf numFmtId="49" fontId="3" fillId="0" borderId="23" xfId="2" applyNumberFormat="1" applyFont="1" applyFill="1" applyBorder="1" applyAlignment="1">
      <alignment horizontal="left" vertical="center" wrapText="1"/>
    </xf>
    <xf numFmtId="49" fontId="3" fillId="0" borderId="23" xfId="2" applyNumberFormat="1" applyFont="1" applyFill="1" applyBorder="1" applyAlignment="1">
      <alignment horizontal="center" vertical="center" wrapText="1"/>
    </xf>
    <xf numFmtId="49" fontId="3" fillId="0" borderId="24" xfId="2" applyNumberFormat="1" applyFont="1" applyFill="1" applyBorder="1" applyAlignment="1">
      <alignment horizontal="left" vertical="center" wrapText="1"/>
    </xf>
    <xf numFmtId="40" fontId="3" fillId="0" borderId="23" xfId="4" applyNumberFormat="1" applyFont="1" applyBorder="1" applyAlignment="1">
      <alignment horizontal="right" vertical="center"/>
    </xf>
    <xf numFmtId="40" fontId="3" fillId="0" borderId="24" xfId="4" applyNumberFormat="1" applyFont="1" applyBorder="1" applyAlignment="1">
      <alignment horizontal="right" vertical="center"/>
    </xf>
    <xf numFmtId="40" fontId="3" fillId="2" borderId="23" xfId="4" applyNumberFormat="1" applyFont="1" applyFill="1" applyBorder="1" applyAlignment="1">
      <alignment horizontal="right" vertical="center"/>
    </xf>
    <xf numFmtId="164" fontId="3" fillId="0" borderId="23" xfId="3" applyNumberFormat="1" applyFont="1" applyBorder="1" applyAlignment="1">
      <alignment horizontal="right" vertical="center"/>
    </xf>
    <xf numFmtId="0" fontId="3" fillId="2" borderId="23" xfId="2" applyNumberFormat="1" applyFont="1" applyFill="1" applyBorder="1" applyAlignment="1">
      <alignment horizontal="center" vertical="center" wrapText="1"/>
    </xf>
    <xf numFmtId="49" fontId="3" fillId="2" borderId="23" xfId="2" applyNumberFormat="1" applyFont="1" applyFill="1" applyBorder="1" applyAlignment="1">
      <alignment horizontal="left" vertical="center" wrapText="1"/>
    </xf>
    <xf numFmtId="49" fontId="3" fillId="2" borderId="23" xfId="2" applyNumberFormat="1" applyFont="1" applyFill="1" applyBorder="1" applyAlignment="1">
      <alignment horizontal="center" vertical="center" wrapText="1"/>
    </xf>
    <xf numFmtId="0" fontId="3" fillId="0" borderId="16" xfId="2" applyNumberFormat="1" applyFont="1" applyFill="1" applyBorder="1" applyAlignment="1">
      <alignment horizontal="center" vertical="center" wrapText="1"/>
    </xf>
    <xf numFmtId="49" fontId="3" fillId="0" borderId="16" xfId="2" applyNumberFormat="1" applyFont="1" applyFill="1" applyBorder="1" applyAlignment="1">
      <alignment horizontal="center" vertical="center" wrapText="1"/>
    </xf>
    <xf numFmtId="49" fontId="3" fillId="0" borderId="16" xfId="2" applyNumberFormat="1" applyFont="1" applyFill="1" applyBorder="1" applyAlignment="1">
      <alignment horizontal="left" vertical="center" wrapText="1"/>
    </xf>
    <xf numFmtId="40" fontId="3" fillId="0" borderId="16" xfId="4" applyNumberFormat="1" applyFont="1" applyBorder="1" applyAlignment="1">
      <alignment horizontal="right" vertical="center"/>
    </xf>
    <xf numFmtId="40" fontId="3" fillId="0" borderId="25" xfId="4" applyNumberFormat="1" applyFont="1" applyBorder="1" applyAlignment="1">
      <alignment horizontal="right" vertical="center"/>
    </xf>
    <xf numFmtId="164" fontId="3" fillId="0" borderId="16" xfId="3" applyNumberFormat="1" applyFont="1" applyBorder="1" applyAlignment="1">
      <alignment horizontal="center" vertical="center"/>
    </xf>
    <xf numFmtId="165" fontId="3" fillId="0" borderId="16" xfId="4" applyNumberFormat="1" applyFont="1" applyBorder="1" applyAlignment="1">
      <alignment horizontal="right" vertical="center"/>
    </xf>
    <xf numFmtId="164" fontId="3" fillId="0" borderId="9" xfId="3" applyNumberFormat="1" applyFont="1" applyBorder="1" applyAlignment="1">
      <alignment horizontal="center" vertical="center"/>
    </xf>
    <xf numFmtId="165" fontId="3" fillId="0" borderId="9" xfId="4" applyNumberFormat="1" applyFont="1" applyBorder="1" applyAlignment="1">
      <alignment horizontal="right" vertical="center"/>
    </xf>
    <xf numFmtId="0" fontId="6" fillId="0" borderId="26" xfId="2" applyFont="1" applyFill="1" applyBorder="1" applyAlignment="1">
      <alignment horizontal="center" vertical="center" wrapText="1"/>
    </xf>
    <xf numFmtId="40" fontId="6" fillId="0" borderId="27" xfId="4" applyNumberFormat="1" applyFont="1" applyFill="1" applyBorder="1" applyAlignment="1">
      <alignment horizontal="right" vertical="center" wrapText="1"/>
    </xf>
    <xf numFmtId="164" fontId="6" fillId="0" borderId="16" xfId="3" applyNumberFormat="1" applyFont="1" applyBorder="1" applyAlignment="1">
      <alignment horizontal="center" vertical="center"/>
    </xf>
    <xf numFmtId="40" fontId="6" fillId="0" borderId="16" xfId="4" applyNumberFormat="1" applyFont="1" applyFill="1" applyBorder="1" applyAlignment="1">
      <alignment horizontal="center" vertical="center" wrapText="1"/>
    </xf>
    <xf numFmtId="164" fontId="6" fillId="0" borderId="27" xfId="3" applyNumberFormat="1" applyFont="1" applyBorder="1" applyAlignment="1">
      <alignment horizontal="center" vertical="center"/>
    </xf>
    <xf numFmtId="40" fontId="6" fillId="0" borderId="27" xfId="4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2" fillId="0" borderId="0" xfId="1" applyNumberFormat="1" applyBorder="1" applyAlignment="1">
      <alignment horizontal="center"/>
    </xf>
    <xf numFmtId="40" fontId="0" fillId="0" borderId="0" xfId="0" applyNumberFormat="1" applyBorder="1"/>
    <xf numFmtId="40" fontId="2" fillId="0" borderId="0" xfId="1" applyNumberFormat="1" applyBorder="1" applyAlignment="1">
      <alignment horizontal="center"/>
    </xf>
  </cellXfs>
  <cellStyles count="5">
    <cellStyle name="Normal" xfId="0" builtinId="0"/>
    <cellStyle name="Normal 2" xfId="2"/>
    <cellStyle name="Porcentagem" xfId="1" builtinId="5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_Res%20CNJ%202015_Set%20em%20diante/ok_Anexo%20II%20-%20Transparencia%20Mensal%202015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33201</v>
          </cell>
          <cell r="B2" t="str">
            <v>INSTITUTO NACIONAL DO SEGURO SOCIAL</v>
          </cell>
          <cell r="C2" t="str">
            <v>28.846</v>
          </cell>
          <cell r="D2" t="str">
            <v>0901.0005</v>
          </cell>
          <cell r="E2" t="str">
            <v>Operações Especiais: Cumprimento de Sentenças Judiciais</v>
          </cell>
          <cell r="F2" t="str">
            <v>Cumprimento Sentença Judicial</v>
          </cell>
          <cell r="G2" t="str">
            <v>S</v>
          </cell>
          <cell r="H2" t="str">
            <v>0100</v>
          </cell>
          <cell r="I2" t="str">
            <v>RECURSOS ORDINARIOS</v>
          </cell>
          <cell r="J2" t="str">
            <v>1</v>
          </cell>
          <cell r="K2">
            <v>0</v>
          </cell>
          <cell r="L2">
            <v>0</v>
          </cell>
          <cell r="M2">
            <v>0</v>
          </cell>
          <cell r="O2">
            <v>0</v>
          </cell>
          <cell r="P2">
            <v>0</v>
          </cell>
          <cell r="Q2">
            <v>106233951</v>
          </cell>
          <cell r="V2">
            <v>0</v>
          </cell>
          <cell r="AA2">
            <v>0</v>
          </cell>
          <cell r="AE2">
            <v>0</v>
          </cell>
        </row>
        <row r="3">
          <cell r="A3" t="str">
            <v>33201</v>
          </cell>
          <cell r="B3" t="str">
            <v>INSTITUTO NACIONAL DO SEGURO SOCIAL</v>
          </cell>
          <cell r="C3" t="str">
            <v>28.846</v>
          </cell>
          <cell r="D3" t="str">
            <v>0901.00G5</v>
          </cell>
          <cell r="E3" t="str">
            <v>Operações Especiais: Cumprimento de Sentenças Judiciais</v>
          </cell>
          <cell r="F3" t="str">
            <v>Cumprimento Sentença Judicial</v>
          </cell>
          <cell r="G3" t="str">
            <v>S</v>
          </cell>
          <cell r="H3" t="str">
            <v>0100</v>
          </cell>
          <cell r="I3" t="str">
            <v>RECURSOS ORDINARIOS</v>
          </cell>
          <cell r="J3" t="str">
            <v>1</v>
          </cell>
          <cell r="K3">
            <v>0</v>
          </cell>
          <cell r="L3">
            <v>0</v>
          </cell>
          <cell r="M3">
            <v>0</v>
          </cell>
          <cell r="O3">
            <v>0</v>
          </cell>
          <cell r="P3">
            <v>0</v>
          </cell>
          <cell r="Q3">
            <v>8184578</v>
          </cell>
          <cell r="V3">
            <v>8184578</v>
          </cell>
          <cell r="AA3">
            <v>85981.18</v>
          </cell>
          <cell r="AE3">
            <v>85981.18</v>
          </cell>
        </row>
        <row r="4">
          <cell r="A4" t="str">
            <v>33904</v>
          </cell>
          <cell r="B4" t="str">
            <v>FUNDO DO REGIME GERAL DA PREVIDENCIA SOCIAL</v>
          </cell>
          <cell r="C4" t="str">
            <v>28.846</v>
          </cell>
          <cell r="D4" t="str">
            <v>0901.0005</v>
          </cell>
          <cell r="E4" t="str">
            <v>Operações Especiais: Cumprimento de Sentenças Judiciais</v>
          </cell>
          <cell r="F4" t="str">
            <v>Cumprimento Sentença Judicial</v>
          </cell>
          <cell r="G4" t="str">
            <v>S</v>
          </cell>
          <cell r="H4" t="str">
            <v>0100</v>
          </cell>
          <cell r="I4" t="str">
            <v>RECURSOS ORDINARIOS</v>
          </cell>
          <cell r="J4" t="str">
            <v>3</v>
          </cell>
          <cell r="K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Q4">
            <v>95466882</v>
          </cell>
          <cell r="V4">
            <v>0</v>
          </cell>
          <cell r="AA4">
            <v>0</v>
          </cell>
          <cell r="AE4">
            <v>0</v>
          </cell>
        </row>
        <row r="5">
          <cell r="A5" t="str">
            <v>33904</v>
          </cell>
          <cell r="B5" t="str">
            <v>FUNDO DO REGIME GERAL DA PREVIDENCIA SOCIAL</v>
          </cell>
          <cell r="C5" t="str">
            <v>28.846</v>
          </cell>
          <cell r="D5" t="str">
            <v>0901.0005</v>
          </cell>
          <cell r="E5" t="str">
            <v>Operações Especiais: Cumprimento de Sentenças Judiciais</v>
          </cell>
          <cell r="F5" t="str">
            <v>Cumprimento Sentença Judicial</v>
          </cell>
          <cell r="G5" t="str">
            <v>S</v>
          </cell>
          <cell r="H5" t="str">
            <v>0188</v>
          </cell>
          <cell r="I5" t="str">
            <v>REMUNERACAO DAS DISPONIB. DO TESOURO NACIONAL</v>
          </cell>
          <cell r="J5" t="str">
            <v>3</v>
          </cell>
          <cell r="K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Q5">
            <v>1539640131</v>
          </cell>
          <cell r="V5">
            <v>0</v>
          </cell>
          <cell r="AA5">
            <v>0</v>
          </cell>
          <cell r="AE5">
            <v>0</v>
          </cell>
        </row>
        <row r="6">
          <cell r="A6" t="str">
            <v>36211</v>
          </cell>
          <cell r="B6" t="str">
            <v>FUNDACAO NACIONAL DE SAUDE</v>
          </cell>
          <cell r="C6" t="str">
            <v>28.846</v>
          </cell>
          <cell r="D6" t="str">
            <v>0901.0005</v>
          </cell>
          <cell r="E6" t="str">
            <v>Operações Especiais: Cumprimento de Sentenças Judiciais</v>
          </cell>
          <cell r="F6" t="str">
            <v>Cumprimento Sentença Judicial</v>
          </cell>
          <cell r="G6" t="str">
            <v>S</v>
          </cell>
          <cell r="H6" t="str">
            <v>6100</v>
          </cell>
          <cell r="I6" t="str">
            <v>RECURSOS ORDINARIOS</v>
          </cell>
          <cell r="J6" t="str">
            <v>3</v>
          </cell>
          <cell r="K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Q6">
            <v>1833909</v>
          </cell>
          <cell r="V6">
            <v>0</v>
          </cell>
          <cell r="AA6">
            <v>0</v>
          </cell>
          <cell r="AE6">
            <v>0</v>
          </cell>
        </row>
        <row r="7">
          <cell r="A7" t="str">
            <v>36211</v>
          </cell>
          <cell r="B7" t="str">
            <v>FUNDACAO NACIONAL DE SAUDE</v>
          </cell>
          <cell r="C7" t="str">
            <v>28.846</v>
          </cell>
          <cell r="D7" t="str">
            <v>0901.0005</v>
          </cell>
          <cell r="E7" t="str">
            <v>Operações Especiais: Cumprimento de Sentenças Judiciais</v>
          </cell>
          <cell r="F7" t="str">
            <v>Cumprimento Sentença Judicial</v>
          </cell>
          <cell r="G7" t="str">
            <v>S</v>
          </cell>
          <cell r="H7" t="str">
            <v>6100</v>
          </cell>
          <cell r="I7" t="str">
            <v>RECURSOS ORDINARIOS</v>
          </cell>
          <cell r="J7" t="str">
            <v>1</v>
          </cell>
          <cell r="K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Q7">
            <v>220995</v>
          </cell>
          <cell r="V7">
            <v>0</v>
          </cell>
          <cell r="AA7">
            <v>0</v>
          </cell>
          <cell r="AE7">
            <v>0</v>
          </cell>
        </row>
        <row r="8">
          <cell r="A8" t="str">
            <v>36211</v>
          </cell>
          <cell r="B8" t="str">
            <v>FUNDACAO NACIONAL DE SAUDE</v>
          </cell>
          <cell r="C8" t="str">
            <v>28.846</v>
          </cell>
          <cell r="D8" t="str">
            <v>0901.00G5</v>
          </cell>
          <cell r="E8" t="str">
            <v>Operações Especiais: Cumprimento de Sentenças Judiciais</v>
          </cell>
          <cell r="F8" t="str">
            <v>Cumprimento Sentença Judicial</v>
          </cell>
          <cell r="G8" t="str">
            <v>S</v>
          </cell>
          <cell r="H8" t="str">
            <v>6100</v>
          </cell>
          <cell r="I8" t="str">
            <v>RECURSOS ORDINARIOS</v>
          </cell>
          <cell r="J8" t="str">
            <v>1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17017</v>
          </cell>
          <cell r="V8">
            <v>17017</v>
          </cell>
          <cell r="AA8">
            <v>0</v>
          </cell>
          <cell r="AE8">
            <v>0</v>
          </cell>
        </row>
        <row r="9">
          <cell r="A9" t="str">
            <v>55901</v>
          </cell>
          <cell r="B9" t="str">
            <v>FUNDO NACIONAL DE ASSISTENCIA SOCIAL</v>
          </cell>
          <cell r="C9" t="str">
            <v>28.846</v>
          </cell>
          <cell r="D9" t="str">
            <v>0901.0625</v>
          </cell>
          <cell r="E9" t="str">
            <v>Operações Especiais: Cumprimento de Sentenças Judiciais</v>
          </cell>
          <cell r="F9" t="str">
            <v>Requisitório de Pequeno Valor</v>
          </cell>
          <cell r="G9" t="str">
            <v>S</v>
          </cell>
          <cell r="H9" t="str">
            <v>0100</v>
          </cell>
          <cell r="I9" t="str">
            <v>RECURSOS ORDINARIOS</v>
          </cell>
          <cell r="J9" t="str">
            <v>3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1025173760</v>
          </cell>
          <cell r="V9">
            <v>1023280583.39</v>
          </cell>
          <cell r="AA9">
            <v>1023280583.39</v>
          </cell>
          <cell r="AE9">
            <v>1023280583.39</v>
          </cell>
        </row>
        <row r="10">
          <cell r="A10" t="str">
            <v>71103</v>
          </cell>
          <cell r="B10" t="str">
            <v>ENCARGOS FINANC.DA UNIAO-SENTENCAS JUDICIAIS</v>
          </cell>
          <cell r="C10" t="str">
            <v>28.846</v>
          </cell>
          <cell r="D10" t="str">
            <v>0901.0005</v>
          </cell>
          <cell r="E10" t="str">
            <v>Operações Especiais: Cumprimento de Sentenças Judiciais</v>
          </cell>
          <cell r="F10" t="str">
            <v>Cumprimento Sentença Judicial</v>
          </cell>
          <cell r="G10" t="str">
            <v>F</v>
          </cell>
          <cell r="H10" t="str">
            <v>0100</v>
          </cell>
          <cell r="I10" t="str">
            <v>RECURSOS ORDINARIOS</v>
          </cell>
          <cell r="J10" t="str">
            <v>3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Q10">
            <v>629082087</v>
          </cell>
          <cell r="V10">
            <v>18514.09</v>
          </cell>
          <cell r="AA10">
            <v>18514.09</v>
          </cell>
          <cell r="AE10">
            <v>18514.09</v>
          </cell>
        </row>
        <row r="11">
          <cell r="A11" t="str">
            <v>71103</v>
          </cell>
          <cell r="B11" t="str">
            <v>ENCARGOS FINANC.DA UNIAO-SENTENCAS JUDICIAIS</v>
          </cell>
          <cell r="C11" t="str">
            <v>28.846</v>
          </cell>
          <cell r="D11" t="str">
            <v>0901.0005</v>
          </cell>
          <cell r="E11" t="str">
            <v>Operações Especiais: Cumprimento de Sentenças Judiciais</v>
          </cell>
          <cell r="F11" t="str">
            <v>Cumprimento Sentença Judicial</v>
          </cell>
          <cell r="G11" t="str">
            <v>F</v>
          </cell>
          <cell r="H11" t="str">
            <v>0100</v>
          </cell>
          <cell r="I11" t="str">
            <v>RECURSOS ORDINARIOS</v>
          </cell>
          <cell r="J11" t="str">
            <v>5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46565238</v>
          </cell>
          <cell r="V11">
            <v>96241.3</v>
          </cell>
          <cell r="AA11">
            <v>96241.3</v>
          </cell>
          <cell r="AE11">
            <v>96241.3</v>
          </cell>
        </row>
        <row r="12">
          <cell r="A12" t="str">
            <v>71103</v>
          </cell>
          <cell r="B12" t="str">
            <v>ENCARGOS FINANC.DA UNIAO-SENTENCAS JUDICIAIS</v>
          </cell>
          <cell r="C12" t="str">
            <v>28.846</v>
          </cell>
          <cell r="D12" t="str">
            <v>0901.0005</v>
          </cell>
          <cell r="E12" t="str">
            <v>Operações Especiais: Cumprimento de Sentenças Judiciais</v>
          </cell>
          <cell r="F12" t="str">
            <v>Cumprimento Sentença Judicial</v>
          </cell>
          <cell r="G12" t="str">
            <v>F</v>
          </cell>
          <cell r="H12" t="str">
            <v>0100</v>
          </cell>
          <cell r="I12" t="str">
            <v>RECURSOS ORDINARIOS</v>
          </cell>
          <cell r="J12" t="str">
            <v>1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Q12">
            <v>218081520</v>
          </cell>
          <cell r="V12">
            <v>0</v>
          </cell>
          <cell r="AA12">
            <v>0</v>
          </cell>
          <cell r="AE12">
            <v>0</v>
          </cell>
        </row>
        <row r="13">
          <cell r="A13" t="str">
            <v>71103</v>
          </cell>
          <cell r="B13" t="str">
            <v>ENCARGOS FINANC.DA UNIAO-SENTENCAS JUDICIAIS</v>
          </cell>
          <cell r="C13" t="str">
            <v>28.846</v>
          </cell>
          <cell r="D13" t="str">
            <v>0901.00G5</v>
          </cell>
          <cell r="E13" t="str">
            <v>Operações Especiais: Cumprimento de Sentenças Judiciais</v>
          </cell>
          <cell r="F13" t="str">
            <v>Cumprimento Sentença Judicial</v>
          </cell>
          <cell r="G13" t="str">
            <v>F</v>
          </cell>
          <cell r="H13" t="str">
            <v>0100</v>
          </cell>
          <cell r="I13" t="str">
            <v>RECURSOS ORDINARIOS</v>
          </cell>
          <cell r="J13" t="str">
            <v>1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16851536</v>
          </cell>
          <cell r="V13">
            <v>16792276</v>
          </cell>
          <cell r="AA13">
            <v>5003066.4800000004</v>
          </cell>
          <cell r="AE13">
            <v>5003066.4800000004</v>
          </cell>
        </row>
        <row r="14">
          <cell r="A14" t="str">
            <v>71103</v>
          </cell>
          <cell r="B14" t="str">
            <v>ENCARGOS FINANC.DA UNIAO-SENTENCAS JUDICIAIS</v>
          </cell>
          <cell r="C14" t="str">
            <v>28.846</v>
          </cell>
          <cell r="D14" t="str">
            <v>0901.0625</v>
          </cell>
          <cell r="E14" t="str">
            <v>Operações Especiais: Cumprimento de Sentenças Judiciais</v>
          </cell>
          <cell r="F14" t="str">
            <v>Requisitório de Pequeno Valor</v>
          </cell>
          <cell r="G14" t="str">
            <v>F</v>
          </cell>
          <cell r="H14" t="str">
            <v>0100</v>
          </cell>
          <cell r="I14" t="str">
            <v>RECURSOS ORDINARIOS</v>
          </cell>
          <cell r="J14" t="str">
            <v>3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203316162</v>
          </cell>
          <cell r="V14">
            <v>202739839.63</v>
          </cell>
          <cell r="AA14">
            <v>202739839.63</v>
          </cell>
          <cell r="AE14">
            <v>202739839.63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28.846</v>
          </cell>
          <cell r="D15" t="str">
            <v>0901.0625</v>
          </cell>
          <cell r="E15" t="str">
            <v>Operações Especiais: Cumprimento de Sentenças Judiciais</v>
          </cell>
          <cell r="F15" t="str">
            <v>Requisitório de Pequeno Valor</v>
          </cell>
          <cell r="G15" t="str">
            <v>F</v>
          </cell>
          <cell r="H15" t="str">
            <v>0100</v>
          </cell>
          <cell r="I15" t="str">
            <v>RECURSOS ORDINARIOS</v>
          </cell>
          <cell r="J15" t="str">
            <v>1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70933158</v>
          </cell>
          <cell r="V15">
            <v>70865926.109999999</v>
          </cell>
          <cell r="AA15">
            <v>70865926.109999999</v>
          </cell>
          <cell r="AE15">
            <v>70865926.109999999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0"/>
  <sheetViews>
    <sheetView showGridLines="0" tabSelected="1" view="pageBreakPreview" zoomScale="70" zoomScaleNormal="100" zoomScaleSheetLayoutView="70" workbookViewId="0">
      <selection activeCell="B2" sqref="B2"/>
    </sheetView>
  </sheetViews>
  <sheetFormatPr defaultRowHeight="25.5" customHeight="1" x14ac:dyDescent="0.2"/>
  <cols>
    <col min="1" max="1" width="2.140625" style="71" customWidth="1"/>
    <col min="2" max="2" width="17.5703125" style="71" customWidth="1"/>
    <col min="3" max="3" width="47.28515625" style="71" bestFit="1" customWidth="1"/>
    <col min="4" max="4" width="11.140625" style="71" bestFit="1" customWidth="1"/>
    <col min="5" max="5" width="16.85546875" style="71" customWidth="1"/>
    <col min="6" max="6" width="49.7109375" style="71" bestFit="1" customWidth="1"/>
    <col min="7" max="7" width="26.7109375" style="71" bestFit="1" customWidth="1"/>
    <col min="8" max="8" width="7.7109375" style="71" bestFit="1" customWidth="1"/>
    <col min="9" max="9" width="8.5703125" style="72" bestFit="1" customWidth="1"/>
    <col min="10" max="10" width="50.28515625" style="72" bestFit="1" customWidth="1"/>
    <col min="11" max="11" width="6" style="72" bestFit="1" customWidth="1"/>
    <col min="12" max="12" width="16.28515625" style="71" bestFit="1" customWidth="1"/>
    <col min="13" max="13" width="15.85546875" style="71" bestFit="1" customWidth="1"/>
    <col min="14" max="14" width="14.5703125" style="71" bestFit="1" customWidth="1"/>
    <col min="15" max="15" width="15.85546875" style="71" bestFit="1" customWidth="1"/>
    <col min="16" max="16" width="16.42578125" style="71" customWidth="1"/>
    <col min="17" max="17" width="17.85546875" style="71" bestFit="1" customWidth="1"/>
    <col min="18" max="18" width="18.85546875" style="71" bestFit="1" customWidth="1"/>
    <col min="19" max="20" width="17.85546875" style="71" bestFit="1" customWidth="1"/>
    <col min="21" max="21" width="7" style="71" bestFit="1" customWidth="1"/>
    <col min="22" max="22" width="17.7109375" style="73" bestFit="1" customWidth="1"/>
    <col min="23" max="23" width="7" style="71" bestFit="1" customWidth="1"/>
    <col min="24" max="24" width="17.42578125" style="73" bestFit="1" customWidth="1"/>
    <col min="25" max="25" width="7.140625" style="71" bestFit="1" customWidth="1"/>
    <col min="26" max="26" width="6.140625" style="5" bestFit="1" customWidth="1"/>
    <col min="27" max="16384" width="9.140625" style="71"/>
  </cols>
  <sheetData>
    <row r="2" spans="2:25" ht="12.75" x14ac:dyDescent="0.2">
      <c r="B2" s="1" t="s">
        <v>0</v>
      </c>
      <c r="C2" s="1"/>
      <c r="D2" s="1"/>
      <c r="E2" s="1"/>
      <c r="F2" s="2"/>
      <c r="G2" s="2"/>
      <c r="H2" s="2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2"/>
      <c r="X2" s="4"/>
      <c r="Y2" s="2"/>
    </row>
    <row r="3" spans="2:25" ht="12.75" x14ac:dyDescent="0.2">
      <c r="B3" s="1" t="s">
        <v>1</v>
      </c>
      <c r="C3" s="1" t="s">
        <v>2</v>
      </c>
      <c r="D3" s="1"/>
      <c r="E3" s="1"/>
      <c r="F3" s="2"/>
      <c r="G3" s="2"/>
      <c r="H3" s="2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2"/>
      <c r="X3" s="4"/>
      <c r="Y3" s="2"/>
    </row>
    <row r="4" spans="2:25" ht="12.75" x14ac:dyDescent="0.2">
      <c r="B4" s="1" t="s">
        <v>3</v>
      </c>
      <c r="C4" s="1" t="s">
        <v>4</v>
      </c>
      <c r="D4" s="6"/>
      <c r="E4" s="6"/>
      <c r="F4" s="2"/>
      <c r="G4" s="2"/>
      <c r="H4" s="2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2"/>
      <c r="X4" s="4"/>
      <c r="Y4" s="2"/>
    </row>
    <row r="5" spans="2:25" ht="12.75" x14ac:dyDescent="0.2">
      <c r="B5" s="7" t="s">
        <v>5</v>
      </c>
      <c r="C5" s="8">
        <v>42248</v>
      </c>
      <c r="D5" s="7"/>
      <c r="E5" s="7"/>
      <c r="F5" s="2"/>
      <c r="G5" s="2"/>
      <c r="H5" s="2"/>
      <c r="I5" s="3"/>
      <c r="J5" s="3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4"/>
      <c r="W5" s="2"/>
      <c r="X5" s="4"/>
      <c r="Y5" s="2"/>
    </row>
    <row r="6" spans="2:25" ht="12.75" x14ac:dyDescent="0.2">
      <c r="B6" s="9" t="s">
        <v>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2:25" ht="13.5" thickBot="1" x14ac:dyDescent="0.25">
      <c r="B7" s="2"/>
      <c r="C7" s="2"/>
      <c r="D7" s="2"/>
      <c r="E7" s="2"/>
      <c r="F7" s="2"/>
      <c r="G7" s="2"/>
      <c r="H7" s="2"/>
      <c r="I7" s="3"/>
      <c r="J7" s="3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4"/>
      <c r="W7" s="2"/>
      <c r="X7" s="4"/>
      <c r="Y7" s="2"/>
    </row>
    <row r="8" spans="2:25" ht="48.75" customHeight="1" thickBot="1" x14ac:dyDescent="0.25">
      <c r="B8" s="10" t="s">
        <v>7</v>
      </c>
      <c r="C8" s="11"/>
      <c r="D8" s="11"/>
      <c r="E8" s="11"/>
      <c r="F8" s="11"/>
      <c r="G8" s="11"/>
      <c r="H8" s="11"/>
      <c r="I8" s="11"/>
      <c r="J8" s="11"/>
      <c r="K8" s="12"/>
      <c r="L8" s="13" t="s">
        <v>8</v>
      </c>
      <c r="M8" s="14" t="s">
        <v>9</v>
      </c>
      <c r="N8" s="15"/>
      <c r="O8" s="13" t="s">
        <v>10</v>
      </c>
      <c r="P8" s="13" t="s">
        <v>11</v>
      </c>
      <c r="Q8" s="10" t="s">
        <v>12</v>
      </c>
      <c r="R8" s="12"/>
      <c r="S8" s="13" t="s">
        <v>13</v>
      </c>
      <c r="T8" s="10" t="s">
        <v>14</v>
      </c>
      <c r="U8" s="11"/>
      <c r="V8" s="11"/>
      <c r="W8" s="11"/>
      <c r="X8" s="11"/>
      <c r="Y8" s="12"/>
    </row>
    <row r="9" spans="2:25" ht="34.5" customHeight="1" x14ac:dyDescent="0.2">
      <c r="B9" s="16" t="s">
        <v>15</v>
      </c>
      <c r="C9" s="17"/>
      <c r="D9" s="18" t="s">
        <v>16</v>
      </c>
      <c r="E9" s="18" t="s">
        <v>17</v>
      </c>
      <c r="F9" s="19" t="s">
        <v>18</v>
      </c>
      <c r="G9" s="20"/>
      <c r="H9" s="18" t="s">
        <v>19</v>
      </c>
      <c r="I9" s="21" t="s">
        <v>20</v>
      </c>
      <c r="J9" s="22"/>
      <c r="K9" s="18" t="s">
        <v>21</v>
      </c>
      <c r="L9" s="23"/>
      <c r="M9" s="24" t="s">
        <v>22</v>
      </c>
      <c r="N9" s="24" t="s">
        <v>23</v>
      </c>
      <c r="O9" s="23"/>
      <c r="P9" s="23"/>
      <c r="Q9" s="25" t="s">
        <v>24</v>
      </c>
      <c r="R9" s="25" t="s">
        <v>25</v>
      </c>
      <c r="S9" s="23"/>
      <c r="T9" s="26" t="s">
        <v>26</v>
      </c>
      <c r="U9" s="27" t="s">
        <v>27</v>
      </c>
      <c r="V9" s="26" t="s">
        <v>28</v>
      </c>
      <c r="W9" s="28" t="s">
        <v>27</v>
      </c>
      <c r="X9" s="29" t="s">
        <v>29</v>
      </c>
      <c r="Y9" s="28" t="s">
        <v>27</v>
      </c>
    </row>
    <row r="10" spans="2:25" ht="43.5" customHeight="1" thickBot="1" x14ac:dyDescent="0.25">
      <c r="B10" s="30" t="s">
        <v>30</v>
      </c>
      <c r="C10" s="30" t="s">
        <v>31</v>
      </c>
      <c r="D10" s="31"/>
      <c r="E10" s="31"/>
      <c r="F10" s="32" t="s">
        <v>32</v>
      </c>
      <c r="G10" s="32" t="s">
        <v>33</v>
      </c>
      <c r="H10" s="31"/>
      <c r="I10" s="32" t="s">
        <v>30</v>
      </c>
      <c r="J10" s="32" t="s">
        <v>31</v>
      </c>
      <c r="K10" s="31"/>
      <c r="L10" s="30" t="s">
        <v>34</v>
      </c>
      <c r="M10" s="33" t="s">
        <v>35</v>
      </c>
      <c r="N10" s="33" t="s">
        <v>36</v>
      </c>
      <c r="O10" s="33" t="s">
        <v>37</v>
      </c>
      <c r="P10" s="33" t="s">
        <v>38</v>
      </c>
      <c r="Q10" s="33" t="s">
        <v>39</v>
      </c>
      <c r="R10" s="33" t="s">
        <v>40</v>
      </c>
      <c r="S10" s="30" t="s">
        <v>41</v>
      </c>
      <c r="T10" s="34" t="s">
        <v>42</v>
      </c>
      <c r="U10" s="35" t="s">
        <v>43</v>
      </c>
      <c r="V10" s="34" t="s">
        <v>44</v>
      </c>
      <c r="W10" s="35" t="s">
        <v>45</v>
      </c>
      <c r="X10" s="36" t="s">
        <v>46</v>
      </c>
      <c r="Y10" s="35" t="s">
        <v>47</v>
      </c>
    </row>
    <row r="11" spans="2:25" ht="18" customHeight="1" x14ac:dyDescent="0.2">
      <c r="B11" s="37" t="str">
        <f>+'[1]Access-Set'!A2</f>
        <v>33201</v>
      </c>
      <c r="C11" s="38" t="str">
        <f>+'[1]Access-Set'!B2</f>
        <v>INSTITUTO NACIONAL DO SEGURO SOCIAL</v>
      </c>
      <c r="D11" s="37" t="str">
        <f>+'[1]Access-Set'!C2</f>
        <v>28.846</v>
      </c>
      <c r="E11" s="37" t="str">
        <f>+'[1]Access-Set'!D2</f>
        <v>0901.0005</v>
      </c>
      <c r="F11" s="38" t="str">
        <f>+'[1]Access-Set'!E2</f>
        <v>Operações Especiais: Cumprimento de Sentenças Judiciais</v>
      </c>
      <c r="G11" s="38" t="str">
        <f>+'[1]Access-Set'!F2</f>
        <v>Cumprimento Sentença Judicial</v>
      </c>
      <c r="H11" s="37" t="str">
        <f>+'[1]Access-Set'!G2</f>
        <v>S</v>
      </c>
      <c r="I11" s="37" t="str">
        <f>+'[1]Access-Set'!H2</f>
        <v>0100</v>
      </c>
      <c r="J11" s="38" t="str">
        <f>+'[1]Access-Set'!I2</f>
        <v>RECURSOS ORDINARIOS</v>
      </c>
      <c r="K11" s="37" t="str">
        <f>+'[1]Access-Set'!J2</f>
        <v>1</v>
      </c>
      <c r="L11" s="39">
        <f>+'[1]Access-Set'!K2</f>
        <v>0</v>
      </c>
      <c r="M11" s="39">
        <f>+'[1]Access-Set'!L2</f>
        <v>0</v>
      </c>
      <c r="N11" s="39">
        <f>+'[1]Access-Set'!M2</f>
        <v>0</v>
      </c>
      <c r="O11" s="40">
        <f>L11+M11-N11</f>
        <v>0</v>
      </c>
      <c r="P11" s="39">
        <f>+'[1]Access-Set'!O2</f>
        <v>0</v>
      </c>
      <c r="Q11" s="39">
        <f>+'[1]Access-Set'!P2</f>
        <v>0</v>
      </c>
      <c r="R11" s="39">
        <f>+'[1]Access-Set'!Q2</f>
        <v>106233951</v>
      </c>
      <c r="S11" s="41">
        <f>O11+P11+Q11+R11</f>
        <v>106233951</v>
      </c>
      <c r="T11" s="42">
        <f>+'[1]Access-Set'!V2</f>
        <v>0</v>
      </c>
      <c r="U11" s="43">
        <f t="shared" ref="U11:U24" si="0">IF(S11&gt;0,T11/S11,0)</f>
        <v>0</v>
      </c>
      <c r="V11" s="39">
        <f>+'[1]Access-Set'!AA2</f>
        <v>0</v>
      </c>
      <c r="W11" s="43">
        <f t="shared" ref="W11:W24" si="1">IF(S11&gt;0,V11/S11,0)</f>
        <v>0</v>
      </c>
      <c r="X11" s="39">
        <f>+'[1]Access-Set'!AE2</f>
        <v>0</v>
      </c>
      <c r="Y11" s="43">
        <f t="shared" ref="Y11:Y24" si="2">IF(S11&gt;0,X11/S11,0)</f>
        <v>0</v>
      </c>
    </row>
    <row r="12" spans="2:25" ht="18" customHeight="1" x14ac:dyDescent="0.2">
      <c r="B12" s="44" t="str">
        <f>+'[1]Access-Set'!A3</f>
        <v>33201</v>
      </c>
      <c r="C12" s="45" t="str">
        <f>+'[1]Access-Set'!B3</f>
        <v>INSTITUTO NACIONAL DO SEGURO SOCIAL</v>
      </c>
      <c r="D12" s="46" t="str">
        <f>+'[1]Access-Set'!C3</f>
        <v>28.846</v>
      </c>
      <c r="E12" s="46" t="str">
        <f>+'[1]Access-Set'!D3</f>
        <v>0901.00G5</v>
      </c>
      <c r="F12" s="45" t="str">
        <f>+'[1]Access-Set'!E3</f>
        <v>Operações Especiais: Cumprimento de Sentenças Judiciais</v>
      </c>
      <c r="G12" s="47" t="str">
        <f>+'[1]Access-Set'!F3</f>
        <v>Cumprimento Sentença Judicial</v>
      </c>
      <c r="H12" s="46" t="str">
        <f>+'[1]Access-Set'!G3</f>
        <v>S</v>
      </c>
      <c r="I12" s="46" t="str">
        <f>+'[1]Access-Set'!H3</f>
        <v>0100</v>
      </c>
      <c r="J12" s="45" t="str">
        <f>+'[1]Access-Set'!I3</f>
        <v>RECURSOS ORDINARIOS</v>
      </c>
      <c r="K12" s="46" t="str">
        <f>+'[1]Access-Set'!J3</f>
        <v>1</v>
      </c>
      <c r="L12" s="48">
        <f>+'[1]Access-Set'!K3</f>
        <v>0</v>
      </c>
      <c r="M12" s="48">
        <f>+'[1]Access-Set'!L3</f>
        <v>0</v>
      </c>
      <c r="N12" s="48">
        <f>+'[1]Access-Set'!M3</f>
        <v>0</v>
      </c>
      <c r="O12" s="49">
        <f t="shared" ref="O12:O24" si="3">L12+M12-N12</f>
        <v>0</v>
      </c>
      <c r="P12" s="48">
        <f>+'[1]Access-Set'!O3</f>
        <v>0</v>
      </c>
      <c r="Q12" s="48">
        <f>+'[1]Access-Set'!P3</f>
        <v>0</v>
      </c>
      <c r="R12" s="48">
        <f>+'[1]Access-Set'!Q3</f>
        <v>8184578</v>
      </c>
      <c r="S12" s="48">
        <f t="shared" ref="S12:S24" si="4">O12+P12+Q12+R12</f>
        <v>8184578</v>
      </c>
      <c r="T12" s="50">
        <f>+'[1]Access-Set'!V3</f>
        <v>8184578</v>
      </c>
      <c r="U12" s="51">
        <f t="shared" si="0"/>
        <v>1</v>
      </c>
      <c r="V12" s="48">
        <f>+'[1]Access-Set'!AA3</f>
        <v>85981.18</v>
      </c>
      <c r="W12" s="51">
        <f t="shared" si="1"/>
        <v>1.0505267345488062E-2</v>
      </c>
      <c r="X12" s="48">
        <f>+'[1]Access-Set'!AE3</f>
        <v>85981.18</v>
      </c>
      <c r="Y12" s="51">
        <f t="shared" si="2"/>
        <v>1.0505267345488062E-2</v>
      </c>
    </row>
    <row r="13" spans="2:25" ht="18" customHeight="1" x14ac:dyDescent="0.2">
      <c r="B13" s="52" t="str">
        <f>+'[1]Access-Set'!A4</f>
        <v>33904</v>
      </c>
      <c r="C13" s="53" t="str">
        <f>+'[1]Access-Set'!B4</f>
        <v>FUNDO DO REGIME GERAL DA PREVIDENCIA SOCIAL</v>
      </c>
      <c r="D13" s="54" t="str">
        <f>+'[1]Access-Set'!C4</f>
        <v>28.846</v>
      </c>
      <c r="E13" s="54" t="str">
        <f>+'[1]Access-Set'!D4</f>
        <v>0901.0005</v>
      </c>
      <c r="F13" s="53" t="str">
        <f>+'[1]Access-Set'!E4</f>
        <v>Operações Especiais: Cumprimento de Sentenças Judiciais</v>
      </c>
      <c r="G13" s="53" t="str">
        <f>+'[1]Access-Set'!F4</f>
        <v>Cumprimento Sentença Judicial</v>
      </c>
      <c r="H13" s="54" t="str">
        <f>+'[1]Access-Set'!G4</f>
        <v>S</v>
      </c>
      <c r="I13" s="54" t="str">
        <f>+'[1]Access-Set'!H4</f>
        <v>0100</v>
      </c>
      <c r="J13" s="53" t="str">
        <f>+'[1]Access-Set'!I4</f>
        <v>RECURSOS ORDINARIOS</v>
      </c>
      <c r="K13" s="46" t="str">
        <f>+'[1]Access-Set'!J4</f>
        <v>3</v>
      </c>
      <c r="L13" s="48">
        <f>+'[1]Access-Set'!K4</f>
        <v>0</v>
      </c>
      <c r="M13" s="48">
        <f>+'[1]Access-Set'!L4</f>
        <v>0</v>
      </c>
      <c r="N13" s="48">
        <f>+'[1]Access-Set'!M4</f>
        <v>0</v>
      </c>
      <c r="O13" s="48">
        <f t="shared" si="3"/>
        <v>0</v>
      </c>
      <c r="P13" s="48">
        <f>+'[1]Access-Set'!O4</f>
        <v>0</v>
      </c>
      <c r="Q13" s="48">
        <f>+'[1]Access-Set'!P4</f>
        <v>0</v>
      </c>
      <c r="R13" s="48">
        <f>+'[1]Access-Set'!Q4</f>
        <v>95466882</v>
      </c>
      <c r="S13" s="48">
        <f t="shared" si="4"/>
        <v>95466882</v>
      </c>
      <c r="T13" s="50">
        <f>+'[1]Access-Set'!V4</f>
        <v>0</v>
      </c>
      <c r="U13" s="51">
        <f t="shared" si="0"/>
        <v>0</v>
      </c>
      <c r="V13" s="48">
        <f>+'[1]Access-Set'!AA4</f>
        <v>0</v>
      </c>
      <c r="W13" s="51">
        <f t="shared" si="1"/>
        <v>0</v>
      </c>
      <c r="X13" s="48">
        <f>+'[1]Access-Set'!AE4</f>
        <v>0</v>
      </c>
      <c r="Y13" s="51">
        <f t="shared" si="2"/>
        <v>0</v>
      </c>
    </row>
    <row r="14" spans="2:25" ht="18" customHeight="1" x14ac:dyDescent="0.2">
      <c r="B14" s="52" t="str">
        <f>+'[1]Access-Set'!A5</f>
        <v>33904</v>
      </c>
      <c r="C14" s="53" t="str">
        <f>+'[1]Access-Set'!B5</f>
        <v>FUNDO DO REGIME GERAL DA PREVIDENCIA SOCIAL</v>
      </c>
      <c r="D14" s="54" t="str">
        <f>+'[1]Access-Set'!C5</f>
        <v>28.846</v>
      </c>
      <c r="E14" s="54" t="str">
        <f>+'[1]Access-Set'!D5</f>
        <v>0901.0005</v>
      </c>
      <c r="F14" s="53" t="str">
        <f>+'[1]Access-Set'!E5</f>
        <v>Operações Especiais: Cumprimento de Sentenças Judiciais</v>
      </c>
      <c r="G14" s="53" t="str">
        <f>+'[1]Access-Set'!F5</f>
        <v>Cumprimento Sentença Judicial</v>
      </c>
      <c r="H14" s="54" t="str">
        <f>+'[1]Access-Set'!G5</f>
        <v>S</v>
      </c>
      <c r="I14" s="54" t="str">
        <f>+'[1]Access-Set'!H5</f>
        <v>0188</v>
      </c>
      <c r="J14" s="53" t="str">
        <f>+'[1]Access-Set'!I5</f>
        <v>REMUNERACAO DAS DISPONIB. DO TESOURO NACIONAL</v>
      </c>
      <c r="K14" s="46" t="str">
        <f>+'[1]Access-Set'!J5</f>
        <v>3</v>
      </c>
      <c r="L14" s="48">
        <f>+'[1]Access-Set'!K5</f>
        <v>0</v>
      </c>
      <c r="M14" s="48">
        <f>+'[1]Access-Set'!L5</f>
        <v>0</v>
      </c>
      <c r="N14" s="48">
        <f>+'[1]Access-Set'!M5</f>
        <v>0</v>
      </c>
      <c r="O14" s="48">
        <f t="shared" si="3"/>
        <v>0</v>
      </c>
      <c r="P14" s="48">
        <f>+'[1]Access-Set'!O5</f>
        <v>0</v>
      </c>
      <c r="Q14" s="48">
        <f>+'[1]Access-Set'!P5</f>
        <v>0</v>
      </c>
      <c r="R14" s="48">
        <f>+'[1]Access-Set'!Q5</f>
        <v>1539640131</v>
      </c>
      <c r="S14" s="48">
        <f t="shared" si="4"/>
        <v>1539640131</v>
      </c>
      <c r="T14" s="50">
        <f>+'[1]Access-Set'!V5</f>
        <v>0</v>
      </c>
      <c r="U14" s="51">
        <f t="shared" si="0"/>
        <v>0</v>
      </c>
      <c r="V14" s="48">
        <f>+'[1]Access-Set'!AA5</f>
        <v>0</v>
      </c>
      <c r="W14" s="51">
        <f t="shared" si="1"/>
        <v>0</v>
      </c>
      <c r="X14" s="48">
        <f>+'[1]Access-Set'!AE5</f>
        <v>0</v>
      </c>
      <c r="Y14" s="51">
        <f t="shared" si="2"/>
        <v>0</v>
      </c>
    </row>
    <row r="15" spans="2:25" ht="18" customHeight="1" x14ac:dyDescent="0.2">
      <c r="B15" s="44" t="str">
        <f>+'[1]Access-Set'!A6</f>
        <v>36211</v>
      </c>
      <c r="C15" s="45" t="str">
        <f>+'[1]Access-Set'!B6</f>
        <v>FUNDACAO NACIONAL DE SAUDE</v>
      </c>
      <c r="D15" s="46" t="str">
        <f>+'[1]Access-Set'!C6</f>
        <v>28.846</v>
      </c>
      <c r="E15" s="46" t="str">
        <f>+'[1]Access-Set'!D6</f>
        <v>0901.0005</v>
      </c>
      <c r="F15" s="45" t="str">
        <f>+'[1]Access-Set'!E6</f>
        <v>Operações Especiais: Cumprimento de Sentenças Judiciais</v>
      </c>
      <c r="G15" s="45" t="str">
        <f>+'[1]Access-Set'!F6</f>
        <v>Cumprimento Sentença Judicial</v>
      </c>
      <c r="H15" s="46" t="str">
        <f>+'[1]Access-Set'!G6</f>
        <v>S</v>
      </c>
      <c r="I15" s="46" t="str">
        <f>+'[1]Access-Set'!H6</f>
        <v>6100</v>
      </c>
      <c r="J15" s="45" t="str">
        <f>+'[1]Access-Set'!I6</f>
        <v>RECURSOS ORDINARIOS</v>
      </c>
      <c r="K15" s="46" t="str">
        <f>+'[1]Access-Set'!J6</f>
        <v>3</v>
      </c>
      <c r="L15" s="48">
        <f>+'[1]Access-Set'!K6</f>
        <v>0</v>
      </c>
      <c r="M15" s="48">
        <f>+'[1]Access-Set'!L6</f>
        <v>0</v>
      </c>
      <c r="N15" s="48">
        <f>+'[1]Access-Set'!M6</f>
        <v>0</v>
      </c>
      <c r="O15" s="48">
        <f t="shared" si="3"/>
        <v>0</v>
      </c>
      <c r="P15" s="48">
        <f>+'[1]Access-Set'!O6</f>
        <v>0</v>
      </c>
      <c r="Q15" s="48">
        <f>+'[1]Access-Set'!P6</f>
        <v>0</v>
      </c>
      <c r="R15" s="48">
        <f>+'[1]Access-Set'!Q6</f>
        <v>1833909</v>
      </c>
      <c r="S15" s="48">
        <f t="shared" si="4"/>
        <v>1833909</v>
      </c>
      <c r="T15" s="50">
        <f>+'[1]Access-Set'!V6</f>
        <v>0</v>
      </c>
      <c r="U15" s="51">
        <f t="shared" si="0"/>
        <v>0</v>
      </c>
      <c r="V15" s="48">
        <f>+'[1]Access-Set'!AA6</f>
        <v>0</v>
      </c>
      <c r="W15" s="51">
        <f t="shared" si="1"/>
        <v>0</v>
      </c>
      <c r="X15" s="48">
        <f>+'[1]Access-Set'!AE6</f>
        <v>0</v>
      </c>
      <c r="Y15" s="51">
        <f t="shared" si="2"/>
        <v>0</v>
      </c>
    </row>
    <row r="16" spans="2:25" ht="18" customHeight="1" x14ac:dyDescent="0.2">
      <c r="B16" s="44" t="str">
        <f>+'[1]Access-Set'!A7</f>
        <v>36211</v>
      </c>
      <c r="C16" s="45" t="str">
        <f>+'[1]Access-Set'!B7</f>
        <v>FUNDACAO NACIONAL DE SAUDE</v>
      </c>
      <c r="D16" s="46" t="str">
        <f>+'[1]Access-Set'!C7</f>
        <v>28.846</v>
      </c>
      <c r="E16" s="46" t="str">
        <f>+'[1]Access-Set'!D7</f>
        <v>0901.0005</v>
      </c>
      <c r="F16" s="45" t="str">
        <f>+'[1]Access-Set'!E7</f>
        <v>Operações Especiais: Cumprimento de Sentenças Judiciais</v>
      </c>
      <c r="G16" s="45" t="str">
        <f>+'[1]Access-Set'!F7</f>
        <v>Cumprimento Sentença Judicial</v>
      </c>
      <c r="H16" s="46" t="str">
        <f>+'[1]Access-Set'!G7</f>
        <v>S</v>
      </c>
      <c r="I16" s="46" t="str">
        <f>+'[1]Access-Set'!H7</f>
        <v>6100</v>
      </c>
      <c r="J16" s="45" t="str">
        <f>+'[1]Access-Set'!I7</f>
        <v>RECURSOS ORDINARIOS</v>
      </c>
      <c r="K16" s="46" t="str">
        <f>+'[1]Access-Set'!J7</f>
        <v>1</v>
      </c>
      <c r="L16" s="48">
        <f>+'[1]Access-Set'!K7</f>
        <v>0</v>
      </c>
      <c r="M16" s="48">
        <f>+'[1]Access-Set'!L7</f>
        <v>0</v>
      </c>
      <c r="N16" s="48">
        <f>+'[1]Access-Set'!M7</f>
        <v>0</v>
      </c>
      <c r="O16" s="48">
        <f t="shared" si="3"/>
        <v>0</v>
      </c>
      <c r="P16" s="48">
        <f>+'[1]Access-Set'!O7</f>
        <v>0</v>
      </c>
      <c r="Q16" s="48">
        <f>+'[1]Access-Set'!P7</f>
        <v>0</v>
      </c>
      <c r="R16" s="48">
        <f>+'[1]Access-Set'!Q7</f>
        <v>220995</v>
      </c>
      <c r="S16" s="48">
        <f t="shared" si="4"/>
        <v>220995</v>
      </c>
      <c r="T16" s="50">
        <f>+'[1]Access-Set'!V7</f>
        <v>0</v>
      </c>
      <c r="U16" s="51">
        <f t="shared" si="0"/>
        <v>0</v>
      </c>
      <c r="V16" s="48">
        <f>+'[1]Access-Set'!AA7</f>
        <v>0</v>
      </c>
      <c r="W16" s="51">
        <f t="shared" si="1"/>
        <v>0</v>
      </c>
      <c r="X16" s="48">
        <f>+'[1]Access-Set'!AE7</f>
        <v>0</v>
      </c>
      <c r="Y16" s="51">
        <f t="shared" si="2"/>
        <v>0</v>
      </c>
    </row>
    <row r="17" spans="1:25" ht="18" customHeight="1" x14ac:dyDescent="0.2">
      <c r="B17" s="44" t="str">
        <f>+'[1]Access-Set'!A8</f>
        <v>36211</v>
      </c>
      <c r="C17" s="45" t="str">
        <f>+'[1]Access-Set'!B8</f>
        <v>FUNDACAO NACIONAL DE SAUDE</v>
      </c>
      <c r="D17" s="46" t="str">
        <f>+'[1]Access-Set'!C8</f>
        <v>28.846</v>
      </c>
      <c r="E17" s="46" t="str">
        <f>+'[1]Access-Set'!D8</f>
        <v>0901.00G5</v>
      </c>
      <c r="F17" s="45" t="str">
        <f>+'[1]Access-Set'!E8</f>
        <v>Operações Especiais: Cumprimento de Sentenças Judiciais</v>
      </c>
      <c r="G17" s="45" t="str">
        <f>+'[1]Access-Set'!F8</f>
        <v>Cumprimento Sentença Judicial</v>
      </c>
      <c r="H17" s="46" t="str">
        <f>+'[1]Access-Set'!G8</f>
        <v>S</v>
      </c>
      <c r="I17" s="46" t="str">
        <f>+'[1]Access-Set'!H8</f>
        <v>6100</v>
      </c>
      <c r="J17" s="45" t="str">
        <f>+'[1]Access-Set'!I8</f>
        <v>RECURSOS ORDINARIOS</v>
      </c>
      <c r="K17" s="46" t="str">
        <f>+'[1]Access-Set'!J8</f>
        <v>1</v>
      </c>
      <c r="L17" s="48">
        <f>+'[1]Access-Set'!K8</f>
        <v>0</v>
      </c>
      <c r="M17" s="48">
        <f>+'[1]Access-Set'!L8</f>
        <v>0</v>
      </c>
      <c r="N17" s="48">
        <f>+'[1]Access-Set'!M8</f>
        <v>0</v>
      </c>
      <c r="O17" s="48">
        <f t="shared" si="3"/>
        <v>0</v>
      </c>
      <c r="P17" s="48">
        <f>+'[1]Access-Set'!O8</f>
        <v>0</v>
      </c>
      <c r="Q17" s="48">
        <f>+'[1]Access-Set'!P8</f>
        <v>0</v>
      </c>
      <c r="R17" s="48">
        <f>+'[1]Access-Set'!Q8</f>
        <v>17017</v>
      </c>
      <c r="S17" s="48">
        <f t="shared" si="4"/>
        <v>17017</v>
      </c>
      <c r="T17" s="50">
        <f>+'[1]Access-Set'!V8</f>
        <v>17017</v>
      </c>
      <c r="U17" s="51">
        <f t="shared" si="0"/>
        <v>1</v>
      </c>
      <c r="V17" s="48">
        <f>+'[1]Access-Set'!AA8</f>
        <v>0</v>
      </c>
      <c r="W17" s="51">
        <f t="shared" si="1"/>
        <v>0</v>
      </c>
      <c r="X17" s="48">
        <f>+'[1]Access-Set'!AE8</f>
        <v>0</v>
      </c>
      <c r="Y17" s="51">
        <f t="shared" si="2"/>
        <v>0</v>
      </c>
    </row>
    <row r="18" spans="1:25" ht="18" customHeight="1" x14ac:dyDescent="0.2">
      <c r="B18" s="44" t="str">
        <f>+'[1]Access-Set'!A9</f>
        <v>55901</v>
      </c>
      <c r="C18" s="45" t="str">
        <f>+'[1]Access-Set'!B9</f>
        <v>FUNDO NACIONAL DE ASSISTENCIA SOCIAL</v>
      </c>
      <c r="D18" s="46" t="str">
        <f>+'[1]Access-Set'!C9</f>
        <v>28.846</v>
      </c>
      <c r="E18" s="46" t="str">
        <f>+'[1]Access-Set'!D9</f>
        <v>0901.0625</v>
      </c>
      <c r="F18" s="45" t="str">
        <f>+'[1]Access-Set'!E9</f>
        <v>Operações Especiais: Cumprimento de Sentenças Judiciais</v>
      </c>
      <c r="G18" s="45" t="str">
        <f>+'[1]Access-Set'!F9</f>
        <v>Requisitório de Pequeno Valor</v>
      </c>
      <c r="H18" s="46" t="str">
        <f>+'[1]Access-Set'!G9</f>
        <v>S</v>
      </c>
      <c r="I18" s="46" t="str">
        <f>+'[1]Access-Set'!H9</f>
        <v>0100</v>
      </c>
      <c r="J18" s="45" t="str">
        <f>+'[1]Access-Set'!I9</f>
        <v>RECURSOS ORDINARIOS</v>
      </c>
      <c r="K18" s="46" t="str">
        <f>+'[1]Access-Set'!J9</f>
        <v>3</v>
      </c>
      <c r="L18" s="48">
        <f>+'[1]Access-Set'!K9</f>
        <v>0</v>
      </c>
      <c r="M18" s="48">
        <f>+'[1]Access-Set'!L9</f>
        <v>0</v>
      </c>
      <c r="N18" s="48">
        <f>+'[1]Access-Set'!M9</f>
        <v>0</v>
      </c>
      <c r="O18" s="48">
        <f t="shared" si="3"/>
        <v>0</v>
      </c>
      <c r="P18" s="48">
        <f>+'[1]Access-Set'!O9</f>
        <v>0</v>
      </c>
      <c r="Q18" s="48">
        <f>+'[1]Access-Set'!P9</f>
        <v>0</v>
      </c>
      <c r="R18" s="48">
        <f>+'[1]Access-Set'!Q9</f>
        <v>1025173760</v>
      </c>
      <c r="S18" s="48">
        <f t="shared" si="4"/>
        <v>1025173760</v>
      </c>
      <c r="T18" s="50">
        <f>+'[1]Access-Set'!V9</f>
        <v>1023280583.39</v>
      </c>
      <c r="U18" s="51">
        <f t="shared" si="0"/>
        <v>0.99815331148350894</v>
      </c>
      <c r="V18" s="48">
        <f>+'[1]Access-Set'!AA9</f>
        <v>1023280583.39</v>
      </c>
      <c r="W18" s="51">
        <f t="shared" si="1"/>
        <v>0.99815331148350894</v>
      </c>
      <c r="X18" s="48">
        <f>+'[1]Access-Set'!AE9</f>
        <v>1023280583.39</v>
      </c>
      <c r="Y18" s="51">
        <f t="shared" si="2"/>
        <v>0.99815331148350894</v>
      </c>
    </row>
    <row r="19" spans="1:25" ht="18" customHeight="1" x14ac:dyDescent="0.2">
      <c r="B19" s="44" t="str">
        <f>+'[1]Access-Set'!A10</f>
        <v>71103</v>
      </c>
      <c r="C19" s="45" t="str">
        <f>+'[1]Access-Set'!B10</f>
        <v>ENCARGOS FINANC.DA UNIAO-SENTENCAS JUDICIAIS</v>
      </c>
      <c r="D19" s="46" t="str">
        <f>+'[1]Access-Set'!C10</f>
        <v>28.846</v>
      </c>
      <c r="E19" s="46" t="str">
        <f>+'[1]Access-Set'!D10</f>
        <v>0901.0005</v>
      </c>
      <c r="F19" s="45" t="str">
        <f>+'[1]Access-Set'!E10</f>
        <v>Operações Especiais: Cumprimento de Sentenças Judiciais</v>
      </c>
      <c r="G19" s="45" t="str">
        <f>+'[1]Access-Set'!F10</f>
        <v>Cumprimento Sentença Judicial</v>
      </c>
      <c r="H19" s="46" t="str">
        <f>+'[1]Access-Set'!G10</f>
        <v>F</v>
      </c>
      <c r="I19" s="46" t="str">
        <f>+'[1]Access-Set'!H10</f>
        <v>0100</v>
      </c>
      <c r="J19" s="45" t="str">
        <f>+'[1]Access-Set'!I10</f>
        <v>RECURSOS ORDINARIOS</v>
      </c>
      <c r="K19" s="46" t="str">
        <f>+'[1]Access-Set'!J10</f>
        <v>3</v>
      </c>
      <c r="L19" s="48">
        <f>+'[1]Access-Set'!K10</f>
        <v>0</v>
      </c>
      <c r="M19" s="48">
        <f>+'[1]Access-Set'!L10</f>
        <v>0</v>
      </c>
      <c r="N19" s="48">
        <f>+'[1]Access-Set'!M10</f>
        <v>0</v>
      </c>
      <c r="O19" s="48">
        <f t="shared" si="3"/>
        <v>0</v>
      </c>
      <c r="P19" s="48">
        <f>+'[1]Access-Set'!O10</f>
        <v>0</v>
      </c>
      <c r="Q19" s="48">
        <f>+'[1]Access-Set'!P10</f>
        <v>0</v>
      </c>
      <c r="R19" s="48">
        <f>+'[1]Access-Set'!Q10</f>
        <v>629082087</v>
      </c>
      <c r="S19" s="48">
        <f t="shared" si="4"/>
        <v>629082087</v>
      </c>
      <c r="T19" s="50">
        <f>+'[1]Access-Set'!V10</f>
        <v>18514.09</v>
      </c>
      <c r="U19" s="51">
        <f t="shared" si="0"/>
        <v>2.9430324567483673E-5</v>
      </c>
      <c r="V19" s="48">
        <f>+'[1]Access-Set'!AA10</f>
        <v>18514.09</v>
      </c>
      <c r="W19" s="51">
        <f t="shared" si="1"/>
        <v>2.9430324567483673E-5</v>
      </c>
      <c r="X19" s="48">
        <f>+'[1]Access-Set'!AE10</f>
        <v>18514.09</v>
      </c>
      <c r="Y19" s="51">
        <f t="shared" si="2"/>
        <v>2.9430324567483673E-5</v>
      </c>
    </row>
    <row r="20" spans="1:25" ht="18" customHeight="1" x14ac:dyDescent="0.2">
      <c r="B20" s="44" t="str">
        <f>+'[1]Access-Set'!A11</f>
        <v>71103</v>
      </c>
      <c r="C20" s="45" t="str">
        <f>+'[1]Access-Set'!B11</f>
        <v>ENCARGOS FINANC.DA UNIAO-SENTENCAS JUDICIAIS</v>
      </c>
      <c r="D20" s="46" t="str">
        <f>+'[1]Access-Set'!C11</f>
        <v>28.846</v>
      </c>
      <c r="E20" s="46" t="str">
        <f>+'[1]Access-Set'!D11</f>
        <v>0901.0005</v>
      </c>
      <c r="F20" s="45" t="str">
        <f>+'[1]Access-Set'!E11</f>
        <v>Operações Especiais: Cumprimento de Sentenças Judiciais</v>
      </c>
      <c r="G20" s="45" t="str">
        <f>+'[1]Access-Set'!F11</f>
        <v>Cumprimento Sentença Judicial</v>
      </c>
      <c r="H20" s="46" t="str">
        <f>+'[1]Access-Set'!G11</f>
        <v>F</v>
      </c>
      <c r="I20" s="46" t="str">
        <f>+'[1]Access-Set'!H11</f>
        <v>0100</v>
      </c>
      <c r="J20" s="45" t="str">
        <f>+'[1]Access-Set'!I11</f>
        <v>RECURSOS ORDINARIOS</v>
      </c>
      <c r="K20" s="46" t="str">
        <f>+'[1]Access-Set'!J11</f>
        <v>5</v>
      </c>
      <c r="L20" s="48">
        <f>+'[1]Access-Set'!K11</f>
        <v>0</v>
      </c>
      <c r="M20" s="48">
        <f>+'[1]Access-Set'!L11</f>
        <v>0</v>
      </c>
      <c r="N20" s="48">
        <f>+'[1]Access-Set'!M11</f>
        <v>0</v>
      </c>
      <c r="O20" s="48">
        <f t="shared" si="3"/>
        <v>0</v>
      </c>
      <c r="P20" s="48">
        <f>+'[1]Access-Set'!O11</f>
        <v>0</v>
      </c>
      <c r="Q20" s="48">
        <f>+'[1]Access-Set'!P11</f>
        <v>0</v>
      </c>
      <c r="R20" s="48">
        <f>+'[1]Access-Set'!Q11</f>
        <v>46565238</v>
      </c>
      <c r="S20" s="48">
        <f t="shared" si="4"/>
        <v>46565238</v>
      </c>
      <c r="T20" s="50">
        <f>+'[1]Access-Set'!V11</f>
        <v>96241.3</v>
      </c>
      <c r="U20" s="51">
        <f t="shared" si="0"/>
        <v>2.0668057145976576E-3</v>
      </c>
      <c r="V20" s="48">
        <f>+'[1]Access-Set'!AA11</f>
        <v>96241.3</v>
      </c>
      <c r="W20" s="51">
        <f t="shared" si="1"/>
        <v>2.0668057145976576E-3</v>
      </c>
      <c r="X20" s="48">
        <f>+'[1]Access-Set'!AE11</f>
        <v>96241.3</v>
      </c>
      <c r="Y20" s="51">
        <f t="shared" si="2"/>
        <v>2.0668057145976576E-3</v>
      </c>
    </row>
    <row r="21" spans="1:25" ht="18" customHeight="1" x14ac:dyDescent="0.2">
      <c r="B21" s="44" t="str">
        <f>+'[1]Access-Set'!A12</f>
        <v>71103</v>
      </c>
      <c r="C21" s="45" t="str">
        <f>+'[1]Access-Set'!B12</f>
        <v>ENCARGOS FINANC.DA UNIAO-SENTENCAS JUDICIAIS</v>
      </c>
      <c r="D21" s="46" t="str">
        <f>+'[1]Access-Set'!C12</f>
        <v>28.846</v>
      </c>
      <c r="E21" s="46" t="str">
        <f>+'[1]Access-Set'!D12</f>
        <v>0901.0005</v>
      </c>
      <c r="F21" s="45" t="str">
        <f>+'[1]Access-Set'!E12</f>
        <v>Operações Especiais: Cumprimento de Sentenças Judiciais</v>
      </c>
      <c r="G21" s="45" t="str">
        <f>+'[1]Access-Set'!F12</f>
        <v>Cumprimento Sentença Judicial</v>
      </c>
      <c r="H21" s="46" t="str">
        <f>+'[1]Access-Set'!G12</f>
        <v>F</v>
      </c>
      <c r="I21" s="46" t="str">
        <f>+'[1]Access-Set'!H12</f>
        <v>0100</v>
      </c>
      <c r="J21" s="45" t="str">
        <f>+'[1]Access-Set'!I12</f>
        <v>RECURSOS ORDINARIOS</v>
      </c>
      <c r="K21" s="46" t="str">
        <f>+'[1]Access-Set'!J12</f>
        <v>1</v>
      </c>
      <c r="L21" s="48">
        <f>+'[1]Access-Set'!K12</f>
        <v>0</v>
      </c>
      <c r="M21" s="48">
        <f>+'[1]Access-Set'!L12</f>
        <v>0</v>
      </c>
      <c r="N21" s="48">
        <f>+'[1]Access-Set'!M12</f>
        <v>0</v>
      </c>
      <c r="O21" s="48">
        <f t="shared" si="3"/>
        <v>0</v>
      </c>
      <c r="P21" s="48">
        <f>+'[1]Access-Set'!O12</f>
        <v>0</v>
      </c>
      <c r="Q21" s="48">
        <f>+'[1]Access-Set'!P12</f>
        <v>0</v>
      </c>
      <c r="R21" s="48">
        <f>+'[1]Access-Set'!Q12</f>
        <v>218081520</v>
      </c>
      <c r="S21" s="48">
        <f t="shared" si="4"/>
        <v>218081520</v>
      </c>
      <c r="T21" s="50">
        <f>+'[1]Access-Set'!V12</f>
        <v>0</v>
      </c>
      <c r="U21" s="51">
        <f t="shared" si="0"/>
        <v>0</v>
      </c>
      <c r="V21" s="48">
        <f>+'[1]Access-Set'!AA12</f>
        <v>0</v>
      </c>
      <c r="W21" s="51">
        <f t="shared" si="1"/>
        <v>0</v>
      </c>
      <c r="X21" s="48">
        <f>+'[1]Access-Set'!AE12</f>
        <v>0</v>
      </c>
      <c r="Y21" s="51">
        <f t="shared" si="2"/>
        <v>0</v>
      </c>
    </row>
    <row r="22" spans="1:25" ht="18" customHeight="1" x14ac:dyDescent="0.2">
      <c r="B22" s="44" t="str">
        <f>+'[1]Access-Set'!A13</f>
        <v>71103</v>
      </c>
      <c r="C22" s="45" t="str">
        <f>+'[1]Access-Set'!B13</f>
        <v>ENCARGOS FINANC.DA UNIAO-SENTENCAS JUDICIAIS</v>
      </c>
      <c r="D22" s="46" t="str">
        <f>+'[1]Access-Set'!C13</f>
        <v>28.846</v>
      </c>
      <c r="E22" s="46" t="str">
        <f>+'[1]Access-Set'!D13</f>
        <v>0901.00G5</v>
      </c>
      <c r="F22" s="45" t="str">
        <f>+'[1]Access-Set'!E13</f>
        <v>Operações Especiais: Cumprimento de Sentenças Judiciais</v>
      </c>
      <c r="G22" s="45" t="str">
        <f>+'[1]Access-Set'!F13</f>
        <v>Cumprimento Sentença Judicial</v>
      </c>
      <c r="H22" s="46" t="str">
        <f>+'[1]Access-Set'!G13</f>
        <v>F</v>
      </c>
      <c r="I22" s="46" t="str">
        <f>+'[1]Access-Set'!H13</f>
        <v>0100</v>
      </c>
      <c r="J22" s="45" t="str">
        <f>+'[1]Access-Set'!I13</f>
        <v>RECURSOS ORDINARIOS</v>
      </c>
      <c r="K22" s="46" t="str">
        <f>+'[1]Access-Set'!J13</f>
        <v>1</v>
      </c>
      <c r="L22" s="48">
        <f>+'[1]Access-Set'!K13</f>
        <v>0</v>
      </c>
      <c r="M22" s="48">
        <f>+'[1]Access-Set'!L13</f>
        <v>0</v>
      </c>
      <c r="N22" s="48">
        <f>+'[1]Access-Set'!M13</f>
        <v>0</v>
      </c>
      <c r="O22" s="48">
        <f t="shared" si="3"/>
        <v>0</v>
      </c>
      <c r="P22" s="48">
        <f>+'[1]Access-Set'!O13</f>
        <v>0</v>
      </c>
      <c r="Q22" s="48">
        <f>+'[1]Access-Set'!P13</f>
        <v>0</v>
      </c>
      <c r="R22" s="48">
        <f>+'[1]Access-Set'!Q13</f>
        <v>16851536</v>
      </c>
      <c r="S22" s="48">
        <f t="shared" si="4"/>
        <v>16851536</v>
      </c>
      <c r="T22" s="50">
        <f>+'[1]Access-Set'!V13</f>
        <v>16792276</v>
      </c>
      <c r="U22" s="51">
        <f t="shared" si="0"/>
        <v>0.99648340661646506</v>
      </c>
      <c r="V22" s="48">
        <f>+'[1]Access-Set'!AA13</f>
        <v>5003066.4800000004</v>
      </c>
      <c r="W22" s="51">
        <f t="shared" si="1"/>
        <v>0.29689082823073221</v>
      </c>
      <c r="X22" s="48">
        <f>+'[1]Access-Set'!AE13</f>
        <v>5003066.4800000004</v>
      </c>
      <c r="Y22" s="51">
        <f t="shared" si="2"/>
        <v>0.29689082823073221</v>
      </c>
    </row>
    <row r="23" spans="1:25" ht="18" customHeight="1" x14ac:dyDescent="0.2">
      <c r="B23" s="44" t="str">
        <f>+'[1]Access-Set'!A14</f>
        <v>71103</v>
      </c>
      <c r="C23" s="45" t="str">
        <f>+'[1]Access-Set'!B14</f>
        <v>ENCARGOS FINANC.DA UNIAO-SENTENCAS JUDICIAIS</v>
      </c>
      <c r="D23" s="46" t="str">
        <f>+'[1]Access-Set'!C14</f>
        <v>28.846</v>
      </c>
      <c r="E23" s="46" t="str">
        <f>+'[1]Access-Set'!D14</f>
        <v>0901.0625</v>
      </c>
      <c r="F23" s="45" t="str">
        <f>+'[1]Access-Set'!E14</f>
        <v>Operações Especiais: Cumprimento de Sentenças Judiciais</v>
      </c>
      <c r="G23" s="45" t="str">
        <f>+'[1]Access-Set'!F14</f>
        <v>Requisitório de Pequeno Valor</v>
      </c>
      <c r="H23" s="46" t="str">
        <f>+'[1]Access-Set'!G14</f>
        <v>F</v>
      </c>
      <c r="I23" s="46" t="str">
        <f>+'[1]Access-Set'!H14</f>
        <v>0100</v>
      </c>
      <c r="J23" s="45" t="str">
        <f>+'[1]Access-Set'!I14</f>
        <v>RECURSOS ORDINARIOS</v>
      </c>
      <c r="K23" s="46" t="str">
        <f>+'[1]Access-Set'!J14</f>
        <v>3</v>
      </c>
      <c r="L23" s="48">
        <f>+'[1]Access-Set'!K14</f>
        <v>0</v>
      </c>
      <c r="M23" s="48">
        <f>+'[1]Access-Set'!L14</f>
        <v>0</v>
      </c>
      <c r="N23" s="48">
        <f>+'[1]Access-Set'!M14</f>
        <v>0</v>
      </c>
      <c r="O23" s="48">
        <f t="shared" si="3"/>
        <v>0</v>
      </c>
      <c r="P23" s="48">
        <f>+'[1]Access-Set'!O14</f>
        <v>0</v>
      </c>
      <c r="Q23" s="48">
        <f>+'[1]Access-Set'!P14</f>
        <v>0</v>
      </c>
      <c r="R23" s="48">
        <f>+'[1]Access-Set'!Q14</f>
        <v>203316162</v>
      </c>
      <c r="S23" s="48">
        <f t="shared" si="4"/>
        <v>203316162</v>
      </c>
      <c r="T23" s="50">
        <f>+'[1]Access-Set'!V14</f>
        <v>202739839.63</v>
      </c>
      <c r="U23" s="51">
        <f t="shared" si="0"/>
        <v>0.99716538830789059</v>
      </c>
      <c r="V23" s="48">
        <f>+'[1]Access-Set'!AA14</f>
        <v>202739839.63</v>
      </c>
      <c r="W23" s="51">
        <f t="shared" si="1"/>
        <v>0.99716538830789059</v>
      </c>
      <c r="X23" s="48">
        <f>+'[1]Access-Set'!AE14</f>
        <v>202739839.63</v>
      </c>
      <c r="Y23" s="51">
        <f t="shared" si="2"/>
        <v>0.99716538830789059</v>
      </c>
    </row>
    <row r="24" spans="1:25" ht="18" customHeight="1" x14ac:dyDescent="0.2">
      <c r="B24" s="44" t="str">
        <f>+'[1]Access-Set'!A15</f>
        <v>71103</v>
      </c>
      <c r="C24" s="45" t="str">
        <f>+'[1]Access-Set'!B15</f>
        <v>ENCARGOS FINANC.DA UNIAO-SENTENCAS JUDICIAIS</v>
      </c>
      <c r="D24" s="46" t="str">
        <f>+'[1]Access-Set'!C15</f>
        <v>28.846</v>
      </c>
      <c r="E24" s="46" t="str">
        <f>+'[1]Access-Set'!D15</f>
        <v>0901.0625</v>
      </c>
      <c r="F24" s="45" t="str">
        <f>+'[1]Access-Set'!E15</f>
        <v>Operações Especiais: Cumprimento de Sentenças Judiciais</v>
      </c>
      <c r="G24" s="45" t="str">
        <f>+'[1]Access-Set'!F15</f>
        <v>Requisitório de Pequeno Valor</v>
      </c>
      <c r="H24" s="46" t="str">
        <f>+'[1]Access-Set'!G15</f>
        <v>F</v>
      </c>
      <c r="I24" s="46" t="str">
        <f>+'[1]Access-Set'!H15</f>
        <v>0100</v>
      </c>
      <c r="J24" s="45" t="str">
        <f>+'[1]Access-Set'!I15</f>
        <v>RECURSOS ORDINARIOS</v>
      </c>
      <c r="K24" s="46" t="str">
        <f>+'[1]Access-Set'!J15</f>
        <v>1</v>
      </c>
      <c r="L24" s="48">
        <f>+'[1]Access-Set'!K15</f>
        <v>0</v>
      </c>
      <c r="M24" s="48">
        <f>+'[1]Access-Set'!L15</f>
        <v>0</v>
      </c>
      <c r="N24" s="48">
        <f>+'[1]Access-Set'!M15</f>
        <v>0</v>
      </c>
      <c r="O24" s="48">
        <f t="shared" si="3"/>
        <v>0</v>
      </c>
      <c r="P24" s="48">
        <f>+'[1]Access-Set'!O15</f>
        <v>0</v>
      </c>
      <c r="Q24" s="48">
        <f>+'[1]Access-Set'!P15</f>
        <v>0</v>
      </c>
      <c r="R24" s="48">
        <f>+'[1]Access-Set'!Q15</f>
        <v>70933158</v>
      </c>
      <c r="S24" s="48">
        <f t="shared" si="4"/>
        <v>70933158</v>
      </c>
      <c r="T24" s="50">
        <f>+'[1]Access-Set'!V15</f>
        <v>70865926.109999999</v>
      </c>
      <c r="U24" s="51">
        <f t="shared" si="0"/>
        <v>0.99905217965905313</v>
      </c>
      <c r="V24" s="48">
        <f>+'[1]Access-Set'!AA15</f>
        <v>70865926.109999999</v>
      </c>
      <c r="W24" s="51">
        <f t="shared" si="1"/>
        <v>0.99905217965905313</v>
      </c>
      <c r="X24" s="48">
        <f>+'[1]Access-Set'!AE15</f>
        <v>70865926.109999999</v>
      </c>
      <c r="Y24" s="51">
        <f t="shared" si="2"/>
        <v>0.99905217965905313</v>
      </c>
    </row>
    <row r="25" spans="1:25" ht="18" customHeight="1" thickBot="1" x14ac:dyDescent="0.25"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8"/>
      <c r="M25" s="58"/>
      <c r="N25" s="58"/>
      <c r="O25" s="59"/>
      <c r="P25" s="58"/>
      <c r="Q25" s="58"/>
      <c r="R25" s="58"/>
      <c r="S25" s="59"/>
      <c r="T25" s="58"/>
      <c r="U25" s="60"/>
      <c r="V25" s="61"/>
      <c r="W25" s="62"/>
      <c r="X25" s="63"/>
      <c r="Y25" s="62"/>
    </row>
    <row r="26" spans="1:25" ht="18" customHeight="1" thickBot="1" x14ac:dyDescent="0.25">
      <c r="B26" s="14" t="s">
        <v>48</v>
      </c>
      <c r="C26" s="64"/>
      <c r="D26" s="64"/>
      <c r="E26" s="64"/>
      <c r="F26" s="64"/>
      <c r="G26" s="64"/>
      <c r="H26" s="64"/>
      <c r="I26" s="64"/>
      <c r="J26" s="64"/>
      <c r="K26" s="15"/>
      <c r="L26" s="65">
        <f t="shared" ref="L26:S26" si="5">SUM(L11:L25)</f>
        <v>0</v>
      </c>
      <c r="M26" s="65">
        <f t="shared" si="5"/>
        <v>0</v>
      </c>
      <c r="N26" s="65">
        <f t="shared" si="5"/>
        <v>0</v>
      </c>
      <c r="O26" s="65">
        <f t="shared" si="5"/>
        <v>0</v>
      </c>
      <c r="P26" s="65">
        <f t="shared" si="5"/>
        <v>0</v>
      </c>
      <c r="Q26" s="65">
        <f t="shared" si="5"/>
        <v>0</v>
      </c>
      <c r="R26" s="65">
        <f t="shared" si="5"/>
        <v>3961600924</v>
      </c>
      <c r="S26" s="65">
        <f t="shared" si="5"/>
        <v>3961600924</v>
      </c>
      <c r="T26" s="65">
        <f>SUM(T11:T24)</f>
        <v>1321994975.5199997</v>
      </c>
      <c r="U26" s="66">
        <f>IF(S26&gt;0,T26/S26,0)</f>
        <v>0.33370220799150835</v>
      </c>
      <c r="V26" s="67">
        <f>SUM(V11:V25)</f>
        <v>1302090152.1799998</v>
      </c>
      <c r="W26" s="68">
        <f>IF(S26&gt;0,V26/S26,0)</f>
        <v>0.32867776869995496</v>
      </c>
      <c r="X26" s="69">
        <f>SUM(X11:X25)</f>
        <v>1302090152.1799998</v>
      </c>
      <c r="Y26" s="68">
        <f>IF(S26&gt;0,X26/S26,0)</f>
        <v>0.32867776869995496</v>
      </c>
    </row>
    <row r="27" spans="1:25" ht="12.75" x14ac:dyDescent="0.2">
      <c r="B27" s="2" t="s">
        <v>49</v>
      </c>
      <c r="C27" s="2"/>
      <c r="D27" s="2"/>
      <c r="E27" s="2"/>
      <c r="F27" s="2"/>
      <c r="G27" s="2"/>
      <c r="H27" s="2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  <c r="W27" s="2"/>
      <c r="X27" s="4"/>
      <c r="Y27" s="2"/>
    </row>
    <row r="28" spans="1:25" ht="12.75" x14ac:dyDescent="0.2">
      <c r="B28" s="2" t="s">
        <v>50</v>
      </c>
      <c r="C28" s="70"/>
      <c r="D28" s="2"/>
      <c r="E28" s="2"/>
      <c r="F28" s="2"/>
      <c r="G28" s="2"/>
      <c r="H28" s="2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  <c r="W28" s="2"/>
      <c r="X28" s="4"/>
      <c r="Y28" s="2"/>
    </row>
    <row r="29" spans="1:25" s="5" customFormat="1" ht="25.5" customHeight="1" x14ac:dyDescent="0.2">
      <c r="A29" s="71"/>
      <c r="B29" s="71"/>
      <c r="C29" s="71"/>
      <c r="D29" s="71"/>
      <c r="E29" s="71"/>
      <c r="F29" s="71"/>
      <c r="G29" s="71"/>
      <c r="H29" s="71"/>
      <c r="I29" s="72"/>
      <c r="J29" s="72"/>
      <c r="K29" s="72"/>
      <c r="L29" s="71"/>
      <c r="M29" s="71"/>
      <c r="N29" s="71"/>
      <c r="O29" s="71"/>
      <c r="P29" s="71"/>
      <c r="Q29" s="74"/>
      <c r="R29" s="74"/>
      <c r="S29" s="74"/>
      <c r="T29" s="74"/>
      <c r="U29" s="74"/>
      <c r="V29" s="75"/>
      <c r="W29" s="74"/>
      <c r="X29" s="75"/>
      <c r="Y29" s="74"/>
    </row>
    <row r="30" spans="1:25" s="5" customFormat="1" ht="25.5" customHeight="1" x14ac:dyDescent="0.2">
      <c r="A30" s="71"/>
      <c r="B30" s="71"/>
      <c r="C30" s="71"/>
      <c r="D30" s="71"/>
      <c r="E30" s="71"/>
      <c r="F30" s="71"/>
      <c r="G30" s="71"/>
      <c r="H30" s="71"/>
      <c r="I30" s="72"/>
      <c r="J30" s="72"/>
      <c r="K30" s="72"/>
      <c r="L30" s="71"/>
      <c r="M30" s="71"/>
      <c r="N30" s="71"/>
      <c r="O30" s="71"/>
      <c r="P30" s="71"/>
      <c r="Q30" s="74"/>
      <c r="R30" s="74"/>
      <c r="S30" s="74"/>
      <c r="T30" s="74"/>
      <c r="U30" s="74"/>
      <c r="V30" s="75"/>
      <c r="W30" s="74"/>
      <c r="X30" s="75"/>
      <c r="Y30" s="74"/>
    </row>
  </sheetData>
  <mergeCells count="17">
    <mergeCell ref="B26:K26"/>
    <mergeCell ref="D9:D10"/>
    <mergeCell ref="E9:E10"/>
    <mergeCell ref="F9:G9"/>
    <mergeCell ref="H9:H10"/>
    <mergeCell ref="I9:J9"/>
    <mergeCell ref="K9:K10"/>
    <mergeCell ref="B6:Y6"/>
    <mergeCell ref="B8:K8"/>
    <mergeCell ref="L8:L9"/>
    <mergeCell ref="M8:N8"/>
    <mergeCell ref="O8:O9"/>
    <mergeCell ref="P8:P9"/>
    <mergeCell ref="Q8:R8"/>
    <mergeCell ref="S8:S9"/>
    <mergeCell ref="T8:Y8"/>
    <mergeCell ref="B9:C9"/>
  </mergeCells>
  <pageMargins left="0.78740157499999996" right="0.78740157499999996" top="0.984251969" bottom="0.984251969" header="0.49212598499999999" footer="0.49212598499999999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2017-10-17T14:01:51Z</dcterms:created>
  <dcterms:modified xsi:type="dcterms:W3CDTF">2017-10-17T14:03:19Z</dcterms:modified>
</cp:coreProperties>
</file>