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Out_Tes_Novo_Form" sheetId="1" r:id="rId1"/>
  </sheets>
  <externalReferences>
    <externalReference r:id="rId2"/>
  </externalReferences>
  <definedNames>
    <definedName name="_xlnm.Print_Area" localSheetId="0">Out_Tes_Novo_Form!$B$1:$Y$53</definedName>
  </definedNames>
  <calcPr calcId="145621"/>
</workbook>
</file>

<file path=xl/calcChain.xml><?xml version="1.0" encoding="utf-8"?>
<calcChain xmlns="http://schemas.openxmlformats.org/spreadsheetml/2006/main">
  <c r="X50" i="1" l="1"/>
  <c r="V50" i="1"/>
  <c r="T50" i="1"/>
  <c r="R50" i="1"/>
  <c r="Q50" i="1"/>
  <c r="S50" i="1" s="1"/>
  <c r="K50" i="1"/>
  <c r="J50" i="1"/>
  <c r="I50" i="1"/>
  <c r="H50" i="1"/>
  <c r="G50" i="1"/>
  <c r="F50" i="1"/>
  <c r="E50" i="1"/>
  <c r="D50" i="1"/>
  <c r="C50" i="1"/>
  <c r="B50" i="1"/>
  <c r="X49" i="1"/>
  <c r="V49" i="1"/>
  <c r="T49" i="1"/>
  <c r="R49" i="1"/>
  <c r="Q49" i="1"/>
  <c r="K49" i="1"/>
  <c r="J49" i="1"/>
  <c r="I49" i="1"/>
  <c r="H49" i="1"/>
  <c r="G49" i="1"/>
  <c r="F49" i="1"/>
  <c r="E49" i="1"/>
  <c r="D49" i="1"/>
  <c r="C49" i="1"/>
  <c r="B49" i="1"/>
  <c r="X48" i="1"/>
  <c r="V48" i="1"/>
  <c r="T48" i="1"/>
  <c r="R48" i="1"/>
  <c r="Q48" i="1"/>
  <c r="S48" i="1" s="1"/>
  <c r="W48" i="1" s="1"/>
  <c r="K48" i="1"/>
  <c r="J48" i="1"/>
  <c r="I48" i="1"/>
  <c r="H48" i="1"/>
  <c r="G48" i="1"/>
  <c r="F48" i="1"/>
  <c r="E48" i="1"/>
  <c r="D48" i="1"/>
  <c r="C48" i="1"/>
  <c r="B48" i="1"/>
  <c r="X47" i="1"/>
  <c r="V47" i="1"/>
  <c r="T47" i="1"/>
  <c r="R47" i="1"/>
  <c r="Q47" i="1"/>
  <c r="S47" i="1" s="1"/>
  <c r="W47" i="1" s="1"/>
  <c r="K47" i="1"/>
  <c r="J47" i="1"/>
  <c r="I47" i="1"/>
  <c r="H47" i="1"/>
  <c r="G47" i="1"/>
  <c r="F47" i="1"/>
  <c r="E47" i="1"/>
  <c r="D47" i="1"/>
  <c r="C47" i="1"/>
  <c r="B47" i="1"/>
  <c r="X46" i="1"/>
  <c r="V46" i="1"/>
  <c r="T46" i="1"/>
  <c r="R46" i="1"/>
  <c r="Q46" i="1"/>
  <c r="S46" i="1" s="1"/>
  <c r="K46" i="1"/>
  <c r="J46" i="1"/>
  <c r="I46" i="1"/>
  <c r="H46" i="1"/>
  <c r="G46" i="1"/>
  <c r="F46" i="1"/>
  <c r="E46" i="1"/>
  <c r="D46" i="1"/>
  <c r="C46" i="1"/>
  <c r="B46" i="1"/>
  <c r="X45" i="1"/>
  <c r="V45" i="1"/>
  <c r="T45" i="1"/>
  <c r="R45" i="1"/>
  <c r="Q45" i="1"/>
  <c r="S45" i="1" s="1"/>
  <c r="K45" i="1"/>
  <c r="J45" i="1"/>
  <c r="I45" i="1"/>
  <c r="H45" i="1"/>
  <c r="G45" i="1"/>
  <c r="F45" i="1"/>
  <c r="E45" i="1"/>
  <c r="D45" i="1"/>
  <c r="C45" i="1"/>
  <c r="B45" i="1"/>
  <c r="X44" i="1"/>
  <c r="V44" i="1"/>
  <c r="T44" i="1"/>
  <c r="R44" i="1"/>
  <c r="S44" i="1" s="1"/>
  <c r="Q44" i="1"/>
  <c r="K44" i="1"/>
  <c r="J44" i="1"/>
  <c r="I44" i="1"/>
  <c r="H44" i="1"/>
  <c r="G44" i="1"/>
  <c r="F44" i="1"/>
  <c r="E44" i="1"/>
  <c r="D44" i="1"/>
  <c r="C44" i="1"/>
  <c r="B44" i="1"/>
  <c r="X43" i="1"/>
  <c r="V43" i="1"/>
  <c r="T43" i="1"/>
  <c r="S43" i="1"/>
  <c r="W43" i="1" s="1"/>
  <c r="R43" i="1"/>
  <c r="Q43" i="1"/>
  <c r="K43" i="1"/>
  <c r="J43" i="1"/>
  <c r="I43" i="1"/>
  <c r="H43" i="1"/>
  <c r="G43" i="1"/>
  <c r="F43" i="1"/>
  <c r="E43" i="1"/>
  <c r="D43" i="1"/>
  <c r="C43" i="1"/>
  <c r="B43" i="1"/>
  <c r="X42" i="1"/>
  <c r="V42" i="1"/>
  <c r="T42" i="1"/>
  <c r="R42" i="1"/>
  <c r="Q42" i="1"/>
  <c r="K42" i="1"/>
  <c r="J42" i="1"/>
  <c r="I42" i="1"/>
  <c r="H42" i="1"/>
  <c r="G42" i="1"/>
  <c r="F42" i="1"/>
  <c r="E42" i="1"/>
  <c r="D42" i="1"/>
  <c r="C42" i="1"/>
  <c r="B42" i="1"/>
  <c r="X41" i="1"/>
  <c r="V41" i="1"/>
  <c r="T41" i="1"/>
  <c r="R41" i="1"/>
  <c r="Q41" i="1"/>
  <c r="S41" i="1" s="1"/>
  <c r="K41" i="1"/>
  <c r="J41" i="1"/>
  <c r="I41" i="1"/>
  <c r="H41" i="1"/>
  <c r="G41" i="1"/>
  <c r="F41" i="1"/>
  <c r="E41" i="1"/>
  <c r="D41" i="1"/>
  <c r="C41" i="1"/>
  <c r="B41" i="1"/>
  <c r="X40" i="1"/>
  <c r="V40" i="1"/>
  <c r="T40" i="1"/>
  <c r="R40" i="1"/>
  <c r="Q40" i="1"/>
  <c r="K40" i="1"/>
  <c r="J40" i="1"/>
  <c r="I40" i="1"/>
  <c r="H40" i="1"/>
  <c r="G40" i="1"/>
  <c r="F40" i="1"/>
  <c r="E40" i="1"/>
  <c r="D40" i="1"/>
  <c r="C40" i="1"/>
  <c r="B40" i="1"/>
  <c r="X39" i="1"/>
  <c r="V39" i="1"/>
  <c r="T39" i="1"/>
  <c r="S39" i="1"/>
  <c r="W39" i="1" s="1"/>
  <c r="R39" i="1"/>
  <c r="Q39" i="1"/>
  <c r="K39" i="1"/>
  <c r="J39" i="1"/>
  <c r="I39" i="1"/>
  <c r="H39" i="1"/>
  <c r="G39" i="1"/>
  <c r="F39" i="1"/>
  <c r="E39" i="1"/>
  <c r="D39" i="1"/>
  <c r="C39" i="1"/>
  <c r="B39" i="1"/>
  <c r="X38" i="1"/>
  <c r="V38" i="1"/>
  <c r="T38" i="1"/>
  <c r="R38" i="1"/>
  <c r="Q38" i="1"/>
  <c r="K38" i="1"/>
  <c r="J38" i="1"/>
  <c r="I38" i="1"/>
  <c r="H38" i="1"/>
  <c r="G38" i="1"/>
  <c r="F38" i="1"/>
  <c r="E38" i="1"/>
  <c r="D38" i="1"/>
  <c r="C38" i="1"/>
  <c r="B38" i="1"/>
  <c r="X37" i="1"/>
  <c r="V37" i="1"/>
  <c r="T37" i="1"/>
  <c r="R37" i="1"/>
  <c r="Q37" i="1"/>
  <c r="K37" i="1"/>
  <c r="J37" i="1"/>
  <c r="I37" i="1"/>
  <c r="H37" i="1"/>
  <c r="G37" i="1"/>
  <c r="F37" i="1"/>
  <c r="E37" i="1"/>
  <c r="D37" i="1"/>
  <c r="C37" i="1"/>
  <c r="B37" i="1"/>
  <c r="X36" i="1"/>
  <c r="V36" i="1"/>
  <c r="T36" i="1"/>
  <c r="R36" i="1"/>
  <c r="Q36" i="1"/>
  <c r="K36" i="1"/>
  <c r="J36" i="1"/>
  <c r="I36" i="1"/>
  <c r="H36" i="1"/>
  <c r="G36" i="1"/>
  <c r="F36" i="1"/>
  <c r="E36" i="1"/>
  <c r="D36" i="1"/>
  <c r="C36" i="1"/>
  <c r="B36" i="1"/>
  <c r="X35" i="1"/>
  <c r="V35" i="1"/>
  <c r="T35" i="1"/>
  <c r="R35" i="1"/>
  <c r="Q35" i="1"/>
  <c r="S35" i="1" s="1"/>
  <c r="W35" i="1" s="1"/>
  <c r="K35" i="1"/>
  <c r="J35" i="1"/>
  <c r="I35" i="1"/>
  <c r="H35" i="1"/>
  <c r="G35" i="1"/>
  <c r="F35" i="1"/>
  <c r="E35" i="1"/>
  <c r="D35" i="1"/>
  <c r="C35" i="1"/>
  <c r="B35" i="1"/>
  <c r="X34" i="1"/>
  <c r="V34" i="1"/>
  <c r="T34" i="1"/>
  <c r="R34" i="1"/>
  <c r="Q34" i="1"/>
  <c r="S34" i="1" s="1"/>
  <c r="K34" i="1"/>
  <c r="J34" i="1"/>
  <c r="I34" i="1"/>
  <c r="H34" i="1"/>
  <c r="G34" i="1"/>
  <c r="F34" i="1"/>
  <c r="E34" i="1"/>
  <c r="D34" i="1"/>
  <c r="C34" i="1"/>
  <c r="B34" i="1"/>
  <c r="X33" i="1"/>
  <c r="V33" i="1"/>
  <c r="T33" i="1"/>
  <c r="R33" i="1"/>
  <c r="Q33" i="1"/>
  <c r="K33" i="1"/>
  <c r="J33" i="1"/>
  <c r="I33" i="1"/>
  <c r="H33" i="1"/>
  <c r="G33" i="1"/>
  <c r="F33" i="1"/>
  <c r="E33" i="1"/>
  <c r="D33" i="1"/>
  <c r="C33" i="1"/>
  <c r="B33" i="1"/>
  <c r="X32" i="1"/>
  <c r="V32" i="1"/>
  <c r="T32" i="1"/>
  <c r="R32" i="1"/>
  <c r="S32" i="1" s="1"/>
  <c r="Q32" i="1"/>
  <c r="K32" i="1"/>
  <c r="J32" i="1"/>
  <c r="I32" i="1"/>
  <c r="H32" i="1"/>
  <c r="G32" i="1"/>
  <c r="F32" i="1"/>
  <c r="E32" i="1"/>
  <c r="D32" i="1"/>
  <c r="C32" i="1"/>
  <c r="B32" i="1"/>
  <c r="X31" i="1"/>
  <c r="V31" i="1"/>
  <c r="T31" i="1"/>
  <c r="R31" i="1"/>
  <c r="S31" i="1" s="1"/>
  <c r="W31" i="1" s="1"/>
  <c r="Q31" i="1"/>
  <c r="K31" i="1"/>
  <c r="J31" i="1"/>
  <c r="I31" i="1"/>
  <c r="H31" i="1"/>
  <c r="G31" i="1"/>
  <c r="F31" i="1"/>
  <c r="E31" i="1"/>
  <c r="D31" i="1"/>
  <c r="C31" i="1"/>
  <c r="B31" i="1"/>
  <c r="X30" i="1"/>
  <c r="V30" i="1"/>
  <c r="T30" i="1"/>
  <c r="R30" i="1"/>
  <c r="Q30" i="1"/>
  <c r="S30" i="1" s="1"/>
  <c r="K30" i="1"/>
  <c r="J30" i="1"/>
  <c r="I30" i="1"/>
  <c r="H30" i="1"/>
  <c r="G30" i="1"/>
  <c r="F30" i="1"/>
  <c r="E30" i="1"/>
  <c r="D30" i="1"/>
  <c r="C30" i="1"/>
  <c r="B30" i="1"/>
  <c r="X29" i="1"/>
  <c r="V29" i="1"/>
  <c r="T29" i="1"/>
  <c r="R29" i="1"/>
  <c r="Q29" i="1"/>
  <c r="S29" i="1" s="1"/>
  <c r="K29" i="1"/>
  <c r="J29" i="1"/>
  <c r="I29" i="1"/>
  <c r="H29" i="1"/>
  <c r="G29" i="1"/>
  <c r="F29" i="1"/>
  <c r="E29" i="1"/>
  <c r="D29" i="1"/>
  <c r="C29" i="1"/>
  <c r="B29" i="1"/>
  <c r="X28" i="1"/>
  <c r="V28" i="1"/>
  <c r="T28" i="1"/>
  <c r="R28" i="1"/>
  <c r="S28" i="1" s="1"/>
  <c r="Q28" i="1"/>
  <c r="K28" i="1"/>
  <c r="J28" i="1"/>
  <c r="I28" i="1"/>
  <c r="H28" i="1"/>
  <c r="G28" i="1"/>
  <c r="F28" i="1"/>
  <c r="E28" i="1"/>
  <c r="D28" i="1"/>
  <c r="C28" i="1"/>
  <c r="B28" i="1"/>
  <c r="X27" i="1"/>
  <c r="V27" i="1"/>
  <c r="T27" i="1"/>
  <c r="S27" i="1"/>
  <c r="W27" i="1" s="1"/>
  <c r="R27" i="1"/>
  <c r="Q27" i="1"/>
  <c r="K27" i="1"/>
  <c r="J27" i="1"/>
  <c r="I27" i="1"/>
  <c r="H27" i="1"/>
  <c r="G27" i="1"/>
  <c r="F27" i="1"/>
  <c r="E27" i="1"/>
  <c r="D27" i="1"/>
  <c r="C27" i="1"/>
  <c r="B27" i="1"/>
  <c r="X26" i="1"/>
  <c r="V26" i="1"/>
  <c r="T26" i="1"/>
  <c r="R26" i="1"/>
  <c r="S26" i="1" s="1"/>
  <c r="Q26" i="1"/>
  <c r="K26" i="1"/>
  <c r="J26" i="1"/>
  <c r="I26" i="1"/>
  <c r="H26" i="1"/>
  <c r="G26" i="1"/>
  <c r="F26" i="1"/>
  <c r="E26" i="1"/>
  <c r="D26" i="1"/>
  <c r="C26" i="1"/>
  <c r="B26" i="1"/>
  <c r="X25" i="1"/>
  <c r="V25" i="1"/>
  <c r="T25" i="1"/>
  <c r="R25" i="1"/>
  <c r="Q25" i="1"/>
  <c r="S25" i="1" s="1"/>
  <c r="K25" i="1"/>
  <c r="J25" i="1"/>
  <c r="I25" i="1"/>
  <c r="H25" i="1"/>
  <c r="G25" i="1"/>
  <c r="F25" i="1"/>
  <c r="E25" i="1"/>
  <c r="D25" i="1"/>
  <c r="C25" i="1"/>
  <c r="B25" i="1"/>
  <c r="X24" i="1"/>
  <c r="V24" i="1"/>
  <c r="T24" i="1"/>
  <c r="R24" i="1"/>
  <c r="Q24" i="1"/>
  <c r="S24" i="1" s="1"/>
  <c r="K24" i="1"/>
  <c r="J24" i="1"/>
  <c r="I24" i="1"/>
  <c r="H24" i="1"/>
  <c r="G24" i="1"/>
  <c r="F24" i="1"/>
  <c r="E24" i="1"/>
  <c r="D24" i="1"/>
  <c r="C24" i="1"/>
  <c r="B24" i="1"/>
  <c r="X23" i="1"/>
  <c r="V23" i="1"/>
  <c r="T23" i="1"/>
  <c r="R23" i="1"/>
  <c r="Q23" i="1"/>
  <c r="S23" i="1" s="1"/>
  <c r="W23" i="1" s="1"/>
  <c r="K23" i="1"/>
  <c r="J23" i="1"/>
  <c r="I23" i="1"/>
  <c r="H23" i="1"/>
  <c r="G23" i="1"/>
  <c r="F23" i="1"/>
  <c r="E23" i="1"/>
  <c r="D23" i="1"/>
  <c r="C23" i="1"/>
  <c r="B23" i="1"/>
  <c r="X22" i="1"/>
  <c r="V22" i="1"/>
  <c r="T22" i="1"/>
  <c r="R22" i="1"/>
  <c r="S22" i="1" s="1"/>
  <c r="Q22" i="1"/>
  <c r="K22" i="1"/>
  <c r="J22" i="1"/>
  <c r="I22" i="1"/>
  <c r="H22" i="1"/>
  <c r="G22" i="1"/>
  <c r="F22" i="1"/>
  <c r="E22" i="1"/>
  <c r="D22" i="1"/>
  <c r="C22" i="1"/>
  <c r="B22" i="1"/>
  <c r="X21" i="1"/>
  <c r="V21" i="1"/>
  <c r="T21" i="1"/>
  <c r="R21" i="1"/>
  <c r="Q21" i="1"/>
  <c r="K21" i="1"/>
  <c r="J21" i="1"/>
  <c r="I21" i="1"/>
  <c r="H21" i="1"/>
  <c r="G21" i="1"/>
  <c r="F21" i="1"/>
  <c r="E21" i="1"/>
  <c r="D21" i="1"/>
  <c r="C21" i="1"/>
  <c r="B21" i="1"/>
  <c r="X20" i="1"/>
  <c r="V20" i="1"/>
  <c r="T20" i="1"/>
  <c r="R20" i="1"/>
  <c r="Q20" i="1"/>
  <c r="S20" i="1" s="1"/>
  <c r="K20" i="1"/>
  <c r="J20" i="1"/>
  <c r="I20" i="1"/>
  <c r="H20" i="1"/>
  <c r="G20" i="1"/>
  <c r="F20" i="1"/>
  <c r="E20" i="1"/>
  <c r="D20" i="1"/>
  <c r="C20" i="1"/>
  <c r="B20" i="1"/>
  <c r="X19" i="1"/>
  <c r="V19" i="1"/>
  <c r="T19" i="1"/>
  <c r="R19" i="1"/>
  <c r="Q19" i="1"/>
  <c r="S19" i="1" s="1"/>
  <c r="W19" i="1" s="1"/>
  <c r="K19" i="1"/>
  <c r="J19" i="1"/>
  <c r="I19" i="1"/>
  <c r="H19" i="1"/>
  <c r="G19" i="1"/>
  <c r="F19" i="1"/>
  <c r="E19" i="1"/>
  <c r="D19" i="1"/>
  <c r="C19" i="1"/>
  <c r="B19" i="1"/>
  <c r="X18" i="1"/>
  <c r="V18" i="1"/>
  <c r="T18" i="1"/>
  <c r="R18" i="1"/>
  <c r="Q18" i="1"/>
  <c r="K18" i="1"/>
  <c r="J18" i="1"/>
  <c r="I18" i="1"/>
  <c r="H18" i="1"/>
  <c r="G18" i="1"/>
  <c r="F18" i="1"/>
  <c r="E18" i="1"/>
  <c r="D18" i="1"/>
  <c r="C18" i="1"/>
  <c r="B18" i="1"/>
  <c r="X17" i="1"/>
  <c r="V17" i="1"/>
  <c r="T17" i="1"/>
  <c r="R17" i="1"/>
  <c r="Q17" i="1"/>
  <c r="K17" i="1"/>
  <c r="J17" i="1"/>
  <c r="I17" i="1"/>
  <c r="H17" i="1"/>
  <c r="G17" i="1"/>
  <c r="F17" i="1"/>
  <c r="E17" i="1"/>
  <c r="D17" i="1"/>
  <c r="C17" i="1"/>
  <c r="B17" i="1"/>
  <c r="X16" i="1"/>
  <c r="V16" i="1"/>
  <c r="T16" i="1"/>
  <c r="R16" i="1"/>
  <c r="Q16" i="1"/>
  <c r="K16" i="1"/>
  <c r="J16" i="1"/>
  <c r="I16" i="1"/>
  <c r="H16" i="1"/>
  <c r="G16" i="1"/>
  <c r="F16" i="1"/>
  <c r="E16" i="1"/>
  <c r="D16" i="1"/>
  <c r="C16" i="1"/>
  <c r="B16" i="1"/>
  <c r="X15" i="1"/>
  <c r="V15" i="1"/>
  <c r="T15" i="1"/>
  <c r="R15" i="1"/>
  <c r="Q15" i="1"/>
  <c r="S15" i="1" s="1"/>
  <c r="K15" i="1"/>
  <c r="J15" i="1"/>
  <c r="I15" i="1"/>
  <c r="H15" i="1"/>
  <c r="G15" i="1"/>
  <c r="F15" i="1"/>
  <c r="E15" i="1"/>
  <c r="D15" i="1"/>
  <c r="C15" i="1"/>
  <c r="B15" i="1"/>
  <c r="X14" i="1"/>
  <c r="V14" i="1"/>
  <c r="T14" i="1"/>
  <c r="R14" i="1"/>
  <c r="Q14" i="1"/>
  <c r="S14" i="1" s="1"/>
  <c r="K14" i="1"/>
  <c r="J14" i="1"/>
  <c r="I14" i="1"/>
  <c r="H14" i="1"/>
  <c r="G14" i="1"/>
  <c r="F14" i="1"/>
  <c r="E14" i="1"/>
  <c r="D14" i="1"/>
  <c r="C14" i="1"/>
  <c r="B14" i="1"/>
  <c r="X13" i="1"/>
  <c r="V13" i="1"/>
  <c r="T13" i="1"/>
  <c r="R13" i="1"/>
  <c r="Q13" i="1"/>
  <c r="S13" i="1" s="1"/>
  <c r="Y13" i="1" s="1"/>
  <c r="K13" i="1"/>
  <c r="J13" i="1"/>
  <c r="I13" i="1"/>
  <c r="H13" i="1"/>
  <c r="G13" i="1"/>
  <c r="F13" i="1"/>
  <c r="E13" i="1"/>
  <c r="D13" i="1"/>
  <c r="C13" i="1"/>
  <c r="B13" i="1"/>
  <c r="X12" i="1"/>
  <c r="V12" i="1"/>
  <c r="T12" i="1"/>
  <c r="R12" i="1"/>
  <c r="Q12" i="1"/>
  <c r="K12" i="1"/>
  <c r="J12" i="1"/>
  <c r="I12" i="1"/>
  <c r="H12" i="1"/>
  <c r="G12" i="1"/>
  <c r="F12" i="1"/>
  <c r="E12" i="1"/>
  <c r="D12" i="1"/>
  <c r="C12" i="1"/>
  <c r="B12" i="1"/>
  <c r="X11" i="1"/>
  <c r="V11" i="1"/>
  <c r="T11" i="1"/>
  <c r="R11" i="1"/>
  <c r="Q11" i="1"/>
  <c r="K11" i="1"/>
  <c r="J11" i="1"/>
  <c r="I11" i="1"/>
  <c r="H11" i="1"/>
  <c r="G11" i="1"/>
  <c r="F11" i="1"/>
  <c r="E11" i="1"/>
  <c r="D11" i="1"/>
  <c r="C11" i="1"/>
  <c r="B11" i="1"/>
  <c r="X10" i="1"/>
  <c r="X51" i="1" s="1"/>
  <c r="V10" i="1"/>
  <c r="T10" i="1"/>
  <c r="R10" i="1"/>
  <c r="Q10" i="1"/>
  <c r="Q51" i="1" s="1"/>
  <c r="O10" i="1"/>
  <c r="K10" i="1"/>
  <c r="J10" i="1"/>
  <c r="I10" i="1"/>
  <c r="H10" i="1"/>
  <c r="G10" i="1"/>
  <c r="F10" i="1"/>
  <c r="E10" i="1"/>
  <c r="D10" i="1"/>
  <c r="C10" i="1"/>
  <c r="B10" i="1"/>
  <c r="S10" i="1" l="1"/>
  <c r="V51" i="1"/>
  <c r="S11" i="1"/>
  <c r="W11" i="1" s="1"/>
  <c r="S16" i="1"/>
  <c r="S21" i="1"/>
  <c r="S37" i="1"/>
  <c r="S42" i="1"/>
  <c r="U42" i="1" s="1"/>
  <c r="S49" i="1"/>
  <c r="R51" i="1"/>
  <c r="S36" i="1"/>
  <c r="T51" i="1"/>
  <c r="S12" i="1"/>
  <c r="S17" i="1"/>
  <c r="S18" i="1"/>
  <c r="S33" i="1"/>
  <c r="S38" i="1"/>
  <c r="S40" i="1"/>
  <c r="Y10" i="1"/>
  <c r="U10" i="1"/>
  <c r="W10" i="1"/>
  <c r="Y11" i="1"/>
  <c r="W16" i="1"/>
  <c r="Y16" i="1"/>
  <c r="U16" i="1"/>
  <c r="Y21" i="1"/>
  <c r="U21" i="1"/>
  <c r="W21" i="1"/>
  <c r="Y22" i="1"/>
  <c r="U22" i="1"/>
  <c r="W22" i="1"/>
  <c r="W28" i="1"/>
  <c r="Y28" i="1"/>
  <c r="U28" i="1"/>
  <c r="Y37" i="1"/>
  <c r="U37" i="1"/>
  <c r="W37" i="1"/>
  <c r="Y42" i="1"/>
  <c r="W42" i="1"/>
  <c r="W44" i="1"/>
  <c r="Y44" i="1"/>
  <c r="U44" i="1"/>
  <c r="Y49" i="1"/>
  <c r="U49" i="1"/>
  <c r="W49" i="1"/>
  <c r="W15" i="1"/>
  <c r="Y15" i="1"/>
  <c r="U15" i="1"/>
  <c r="W20" i="1"/>
  <c r="Y20" i="1"/>
  <c r="U20" i="1"/>
  <c r="Y25" i="1"/>
  <c r="U25" i="1"/>
  <c r="W25" i="1"/>
  <c r="Y26" i="1"/>
  <c r="U26" i="1"/>
  <c r="W26" i="1"/>
  <c r="Y30" i="1"/>
  <c r="U30" i="1"/>
  <c r="W30" i="1"/>
  <c r="W32" i="1"/>
  <c r="Y32" i="1"/>
  <c r="U32" i="1"/>
  <c r="Y41" i="1"/>
  <c r="U41" i="1"/>
  <c r="W41" i="1"/>
  <c r="Y46" i="1"/>
  <c r="U46" i="1"/>
  <c r="W46" i="1"/>
  <c r="Y14" i="1"/>
  <c r="U14" i="1"/>
  <c r="W14" i="1"/>
  <c r="W24" i="1"/>
  <c r="Y24" i="1"/>
  <c r="U24" i="1"/>
  <c r="Y29" i="1"/>
  <c r="U29" i="1"/>
  <c r="W29" i="1"/>
  <c r="Y34" i="1"/>
  <c r="U34" i="1"/>
  <c r="W34" i="1"/>
  <c r="W36" i="1"/>
  <c r="Y36" i="1"/>
  <c r="U36" i="1"/>
  <c r="Y45" i="1"/>
  <c r="U45" i="1"/>
  <c r="W45" i="1"/>
  <c r="W12" i="1"/>
  <c r="Y12" i="1"/>
  <c r="U12" i="1"/>
  <c r="Y17" i="1"/>
  <c r="U17" i="1"/>
  <c r="W17" i="1"/>
  <c r="Y18" i="1"/>
  <c r="U18" i="1"/>
  <c r="W18" i="1"/>
  <c r="Y33" i="1"/>
  <c r="U33" i="1"/>
  <c r="W33" i="1"/>
  <c r="Y38" i="1"/>
  <c r="U38" i="1"/>
  <c r="W38" i="1"/>
  <c r="W40" i="1"/>
  <c r="Y40" i="1"/>
  <c r="U40" i="1"/>
  <c r="Y50" i="1"/>
  <c r="U50" i="1"/>
  <c r="W50" i="1"/>
  <c r="U48" i="1"/>
  <c r="Y48" i="1"/>
  <c r="W13" i="1"/>
  <c r="U19" i="1"/>
  <c r="Y19" i="1"/>
  <c r="U23" i="1"/>
  <c r="Y23" i="1"/>
  <c r="U27" i="1"/>
  <c r="Y27" i="1"/>
  <c r="U31" i="1"/>
  <c r="Y31" i="1"/>
  <c r="U35" i="1"/>
  <c r="Y35" i="1"/>
  <c r="U39" i="1"/>
  <c r="Y39" i="1"/>
  <c r="U43" i="1"/>
  <c r="Y43" i="1"/>
  <c r="U47" i="1"/>
  <c r="Y47" i="1"/>
  <c r="U13" i="1"/>
  <c r="U11" i="1" l="1"/>
  <c r="S51" i="1"/>
  <c r="W51" i="1" s="1"/>
  <c r="U51" i="1" l="1"/>
  <c r="Y51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<sst xmlns="http://schemas.openxmlformats.org/spreadsheetml/2006/main" count="55" uniqueCount="51">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</sst>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General_)"/>
    <numFmt numFmtId="168" formatCode="_(* #,##0_);_(* \(#,##0\);_(* \-_);_(@_)"/>
    <numFmt numFmtId="169" formatCode="_(* #,##0.00_);_(* \(#,##0.00\);_(* \-??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_-* #,##0.00_-;\-* #,##0.00_-;_-* \-??_-;_-@_-"/>
    <numFmt numFmtId="180" formatCode="0.000"/>
    <numFmt numFmtId="181" formatCode="mm/yy"/>
    <numFmt numFmtId="182" formatCode="#.##0,"/>
  </numFmts>
  <fonts count="5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4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7" fontId="10" fillId="0" borderId="28"/>
    <xf numFmtId="0" fontId="11" fillId="3" borderId="0" applyNumberFormat="0" applyBorder="0" applyAlignment="0" applyProtection="0"/>
    <xf numFmtId="167" fontId="12" fillId="0" borderId="0">
      <alignment vertical="top"/>
    </xf>
    <xf numFmtId="167" fontId="13" fillId="0" borderId="0">
      <alignment horizontal="right"/>
    </xf>
    <xf numFmtId="167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9" applyNumberFormat="0" applyAlignment="0" applyProtection="0"/>
    <xf numFmtId="0" fontId="20" fillId="8" borderId="29" applyNumberFormat="0" applyAlignment="0" applyProtection="0"/>
    <xf numFmtId="0" fontId="20" fillId="8" borderId="29" applyNumberFormat="0" applyAlignment="0" applyProtection="0"/>
    <xf numFmtId="0" fontId="21" fillId="8" borderId="29"/>
    <xf numFmtId="0" fontId="20" fillId="8" borderId="29" applyNumberFormat="0" applyAlignment="0" applyProtection="0"/>
    <xf numFmtId="0" fontId="20" fillId="8" borderId="29" applyNumberFormat="0" applyAlignment="0" applyProtection="0"/>
    <xf numFmtId="0" fontId="22" fillId="0" borderId="0">
      <alignment vertical="center"/>
    </xf>
    <xf numFmtId="0" fontId="23" fillId="21" borderId="30" applyNumberFormat="0" applyAlignment="0" applyProtection="0"/>
    <xf numFmtId="0" fontId="23" fillId="21" borderId="30" applyNumberFormat="0" applyAlignment="0" applyProtection="0"/>
    <xf numFmtId="0" fontId="24" fillId="21" borderId="30"/>
    <xf numFmtId="0" fontId="23" fillId="21" borderId="30" applyNumberFormat="0" applyAlignment="0" applyProtection="0"/>
    <xf numFmtId="0" fontId="23" fillId="21" borderId="30" applyNumberFormat="0" applyAlignment="0" applyProtection="0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6" fillId="0" borderId="31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3" fillId="21" borderId="30" applyNumberFormat="0" applyAlignment="0" applyProtection="0"/>
    <xf numFmtId="4" fontId="7" fillId="0" borderId="0"/>
    <xf numFmtId="168" fontId="7" fillId="0" borderId="0"/>
    <xf numFmtId="169" fontId="2" fillId="0" borderId="0" applyBorder="0" applyAlignment="0" applyProtection="0"/>
    <xf numFmtId="169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0" fontId="7" fillId="0" borderId="0"/>
    <xf numFmtId="0" fontId="7" fillId="0" borderId="0"/>
    <xf numFmtId="0" fontId="7" fillId="0" borderId="0"/>
    <xf numFmtId="171" fontId="7" fillId="0" borderId="0"/>
    <xf numFmtId="172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8" borderId="29" applyNumberFormat="0" applyAlignment="0" applyProtection="0"/>
    <xf numFmtId="173" fontId="2" fillId="0" borderId="0" applyFill="0" applyBorder="0" applyAlignment="0" applyProtection="0"/>
    <xf numFmtId="0" fontId="2" fillId="0" borderId="0" applyFill="0" applyBorder="0" applyAlignment="0" applyProtection="0"/>
    <xf numFmtId="173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3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9" applyNumberFormat="0" applyAlignment="0" applyProtection="0"/>
    <xf numFmtId="0" fontId="29" fillId="0" borderId="36">
      <alignment horizontal="center"/>
    </xf>
    <xf numFmtId="0" fontId="36" fillId="0" borderId="37">
      <alignment horizontal="center"/>
    </xf>
    <xf numFmtId="174" fontId="7" fillId="0" borderId="0"/>
    <xf numFmtId="0" fontId="25" fillId="0" borderId="31" applyNumberFormat="0" applyFill="0" applyAlignment="0" applyProtection="0"/>
    <xf numFmtId="169" fontId="7" fillId="0" borderId="0"/>
    <xf numFmtId="175" fontId="2" fillId="0" borderId="0" applyFill="0" applyBorder="0" applyAlignment="0" applyProtection="0"/>
    <xf numFmtId="170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42" fillId="8" borderId="39" applyNumberFormat="0" applyAlignment="0" applyProtection="0"/>
    <xf numFmtId="10" fontId="7" fillId="0" borderId="0"/>
    <xf numFmtId="176" fontId="16" fillId="0" borderId="0">
      <protection locked="0"/>
    </xf>
    <xf numFmtId="177" fontId="16" fillId="0" borderId="0">
      <protection locked="0"/>
    </xf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2" fillId="8" borderId="39" applyNumberFormat="0" applyAlignment="0" applyProtection="0"/>
    <xf numFmtId="0" fontId="42" fillId="8" borderId="39" applyNumberFormat="0" applyAlignment="0" applyProtection="0"/>
    <xf numFmtId="0" fontId="43" fillId="8" borderId="39"/>
    <xf numFmtId="0" fontId="42" fillId="8" borderId="39" applyNumberFormat="0" applyAlignment="0" applyProtection="0"/>
    <xf numFmtId="0" fontId="42" fillId="8" borderId="39" applyNumberFormat="0" applyAlignment="0" applyProtection="0"/>
    <xf numFmtId="38" fontId="7" fillId="0" borderId="0"/>
    <xf numFmtId="38" fontId="44" fillId="0" borderId="40"/>
    <xf numFmtId="178" fontId="40" fillId="0" borderId="0">
      <protection locked="0"/>
    </xf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7" fillId="0" borderId="0"/>
    <xf numFmtId="179" fontId="2" fillId="0" borderId="0" applyFill="0" applyBorder="0" applyAlignment="0" applyProtection="0"/>
    <xf numFmtId="169" fontId="2" fillId="0" borderId="0"/>
    <xf numFmtId="0" fontId="2" fillId="0" borderId="0"/>
    <xf numFmtId="169" fontId="2" fillId="0" borderId="0"/>
    <xf numFmtId="169" fontId="40" fillId="0" borderId="0"/>
    <xf numFmtId="169" fontId="2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7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0" fontId="7" fillId="0" borderId="0"/>
    <xf numFmtId="181" fontId="7" fillId="0" borderId="0"/>
    <xf numFmtId="0" fontId="48" fillId="0" borderId="0" applyNumberFormat="0" applyFill="0" applyBorder="0" applyAlignment="0" applyProtection="0"/>
    <xf numFmtId="0" fontId="49" fillId="0" borderId="41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50" fillId="0" borderId="33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52" fillId="0" borderId="34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53" fillId="0" borderId="35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3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4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42"/>
    <xf numFmtId="2" fontId="56" fillId="0" borderId="0">
      <protection locked="0"/>
    </xf>
    <xf numFmtId="2" fontId="56" fillId="0" borderId="0">
      <protection locked="0"/>
    </xf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8" fillId="0" borderId="43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177" fontId="16" fillId="0" borderId="0">
      <protection locked="0"/>
    </xf>
    <xf numFmtId="182" fontId="16" fillId="0" borderId="0">
      <protection locked="0"/>
    </xf>
    <xf numFmtId="0" fontId="40" fillId="0" borderId="0"/>
    <xf numFmtId="169" fontId="2" fillId="0" borderId="0" applyFill="0" applyBorder="0" applyAlignment="0" applyProtection="0"/>
    <xf numFmtId="179" fontId="2" fillId="0" borderId="0" applyFill="0" applyBorder="0" applyAlignment="0" applyProtection="0"/>
    <xf numFmtId="169" fontId="2" fillId="0" borderId="0" applyFill="0" applyBorder="0" applyAlignment="0" applyProtection="0"/>
    <xf numFmtId="179" fontId="2" fillId="0" borderId="0" applyFill="0" applyBorder="0" applyAlignment="0" applyProtection="0"/>
    <xf numFmtId="3" fontId="7" fillId="0" borderId="0"/>
    <xf numFmtId="0" fontId="45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49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49" fontId="3" fillId="0" borderId="24" xfId="2" applyNumberFormat="1" applyFont="1" applyFill="1" applyBorder="1" applyAlignment="1">
      <alignment horizontal="left" vertical="center" wrapText="1"/>
    </xf>
    <xf numFmtId="49" fontId="3" fillId="0" borderId="24" xfId="2" applyNumberFormat="1" applyFont="1" applyFill="1" applyBorder="1" applyAlignment="1">
      <alignment horizontal="center" vertical="center" wrapText="1"/>
    </xf>
    <xf numFmtId="49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384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Ênfase1 2" xfId="11"/>
    <cellStyle name="20% - Ênfase1 2 2" xfId="12"/>
    <cellStyle name="20% - Ênfase1 2_00_ANEXO V 2015 - VERSÃO INICIAL PLOA_2015" xfId="13"/>
    <cellStyle name="20% - Ênfase1 3" xfId="14"/>
    <cellStyle name="20% - Ênfase1 4" xfId="15"/>
    <cellStyle name="20% - Ênfase2 2" xfId="16"/>
    <cellStyle name="20% - Ênfase2 2 2" xfId="17"/>
    <cellStyle name="20% - Ênfase2 2_05_Impactos_Demais PLs_2013_Dados CNJ de jul-12" xfId="18"/>
    <cellStyle name="20% - Ênfase2 3" xfId="19"/>
    <cellStyle name="20% - Ênfase2 4" xfId="20"/>
    <cellStyle name="20% - Ênfase3 2" xfId="21"/>
    <cellStyle name="20% - Ênfase3 2 2" xfId="22"/>
    <cellStyle name="20% - Ênfase3 2_05_Impactos_Demais PLs_2013_Dados CNJ de jul-12" xfId="23"/>
    <cellStyle name="20% - Ênfase3 3" xfId="24"/>
    <cellStyle name="20% - Ênfase3 4" xfId="25"/>
    <cellStyle name="20% - Ênfase4 2" xfId="26"/>
    <cellStyle name="20% - Ênfase4 2 2" xfId="27"/>
    <cellStyle name="20% - Ênfase4 2_05_Impactos_Demais PLs_2013_Dados CNJ de jul-12" xfId="28"/>
    <cellStyle name="20% - Ênfase4 3" xfId="29"/>
    <cellStyle name="20% - Ênfase4 4" xfId="30"/>
    <cellStyle name="20% - Ênfase5 2" xfId="31"/>
    <cellStyle name="20% - Ênfase5 2 2" xfId="32"/>
    <cellStyle name="20% - Ênfase5 2_00_ANEXO V 2015 - VERSÃO INICIAL PLOA_2015" xfId="33"/>
    <cellStyle name="20% - Ênfase5 3" xfId="34"/>
    <cellStyle name="20% - Ênfase5 4" xfId="35"/>
    <cellStyle name="20% - Ênfase6 2" xfId="36"/>
    <cellStyle name="20% - Ênfase6 2 2" xfId="37"/>
    <cellStyle name="20% - Ênfase6 2_00_ANEXO V 2015 - VERSÃO INICIAL PLOA_2015" xfId="38"/>
    <cellStyle name="20% - Ênfase6 3" xfId="39"/>
    <cellStyle name="20% - Ênfase6 4" xfId="40"/>
    <cellStyle name="40% - Accent1" xfId="41"/>
    <cellStyle name="40% - Accent2" xfId="42"/>
    <cellStyle name="40% - Accent3" xfId="43"/>
    <cellStyle name="40% - Accent4" xfId="44"/>
    <cellStyle name="40% - Accent5" xfId="45"/>
    <cellStyle name="40% - Accent6" xfId="46"/>
    <cellStyle name="40% - Ênfase1 2" xfId="47"/>
    <cellStyle name="40% - Ênfase1 2 2" xfId="48"/>
    <cellStyle name="40% - Ênfase1 2_05_Impactos_Demais PLs_2013_Dados CNJ de jul-12" xfId="49"/>
    <cellStyle name="40% - Ênfase1 3" xfId="50"/>
    <cellStyle name="40% - Ênfase1 4" xfId="51"/>
    <cellStyle name="40% - Ênfase2 2" xfId="52"/>
    <cellStyle name="40% - Ênfase2 2 2" xfId="53"/>
    <cellStyle name="40% - Ênfase2 2_05_Impactos_Demais PLs_2013_Dados CNJ de jul-12" xfId="54"/>
    <cellStyle name="40% - Ênfase2 3" xfId="55"/>
    <cellStyle name="40% - Ênfase2 4" xfId="56"/>
    <cellStyle name="40% - Ênfase3 2" xfId="57"/>
    <cellStyle name="40% - Ênfase3 2 2" xfId="58"/>
    <cellStyle name="40% - Ênfase3 2_05_Impactos_Demais PLs_2013_Dados CNJ de jul-12" xfId="59"/>
    <cellStyle name="40% - Ênfase3 3" xfId="60"/>
    <cellStyle name="40% - Ênfase3 4" xfId="61"/>
    <cellStyle name="40% - Ênfase4 2" xfId="62"/>
    <cellStyle name="40% - Ênfase4 2 2" xfId="63"/>
    <cellStyle name="40% - Ênfase4 2_05_Impactos_Demais PLs_2013_Dados CNJ de jul-12" xfId="64"/>
    <cellStyle name="40% - Ênfase4 3" xfId="65"/>
    <cellStyle name="40% - Ênfase4 4" xfId="66"/>
    <cellStyle name="40% - Ênfase5 2" xfId="67"/>
    <cellStyle name="40% - Ênfase5 2 2" xfId="68"/>
    <cellStyle name="40% - Ênfase5 2_05_Impactos_Demais PLs_2013_Dados CNJ de jul-12" xfId="69"/>
    <cellStyle name="40% - Ênfase5 3" xfId="70"/>
    <cellStyle name="40% - Ênfase5 4" xfId="71"/>
    <cellStyle name="40% - Ênfase6 2" xfId="72"/>
    <cellStyle name="40% - Ênfase6 2 2" xfId="73"/>
    <cellStyle name="40% - Ênfase6 2_05_Impactos_Demais PLs_2013_Dados CNJ de jul-12" xfId="74"/>
    <cellStyle name="40% - Ênfase6 3" xfId="75"/>
    <cellStyle name="40% - Ênfase6 4" xfId="76"/>
    <cellStyle name="60% - Accent1" xfId="77"/>
    <cellStyle name="60% - Accent2" xfId="78"/>
    <cellStyle name="60% - Accent3" xfId="79"/>
    <cellStyle name="60% - Accent4" xfId="80"/>
    <cellStyle name="60% - Accent5" xfId="81"/>
    <cellStyle name="60% - Accent6" xfId="82"/>
    <cellStyle name="60% - Ênfase1 2" xfId="83"/>
    <cellStyle name="60% - Ênfase1 2 2" xfId="84"/>
    <cellStyle name="60% - Ênfase1 2_05_Impactos_Demais PLs_2013_Dados CNJ de jul-12" xfId="85"/>
    <cellStyle name="60% - Ênfase1 3" xfId="86"/>
    <cellStyle name="60% - Ênfase1 4" xfId="87"/>
    <cellStyle name="60% - Ênfase2 2" xfId="88"/>
    <cellStyle name="60% - Ênfase2 2 2" xfId="89"/>
    <cellStyle name="60% - Ênfase2 2_05_Impactos_Demais PLs_2013_Dados CNJ de jul-12" xfId="90"/>
    <cellStyle name="60% - Ênfase2 3" xfId="91"/>
    <cellStyle name="60% - Ênfase2 4" xfId="92"/>
    <cellStyle name="60% - Ênfase3 2" xfId="93"/>
    <cellStyle name="60% - Ênfase3 2 2" xfId="94"/>
    <cellStyle name="60% - Ênfase3 2_05_Impactos_Demais PLs_2013_Dados CNJ de jul-12" xfId="95"/>
    <cellStyle name="60% - Ênfase3 3" xfId="96"/>
    <cellStyle name="60% - Ênfase3 4" xfId="97"/>
    <cellStyle name="60% - Ênfase4 2" xfId="98"/>
    <cellStyle name="60% - Ênfase4 2 2" xfId="99"/>
    <cellStyle name="60% - Ênfase4 2_05_Impactos_Demais PLs_2013_Dados CNJ de jul-12" xfId="100"/>
    <cellStyle name="60% - Ênfase4 3" xfId="101"/>
    <cellStyle name="60% - Ênfase4 4" xfId="102"/>
    <cellStyle name="60% - Ênfase5 2" xfId="103"/>
    <cellStyle name="60% - Ênfase5 2 2" xfId="104"/>
    <cellStyle name="60% - Ênfase5 2_05_Impactos_Demais PLs_2013_Dados CNJ de jul-12" xfId="105"/>
    <cellStyle name="60% - Ênfase5 3" xfId="106"/>
    <cellStyle name="60% - Ênfase5 4" xfId="107"/>
    <cellStyle name="60% - Ênfase6 2" xfId="108"/>
    <cellStyle name="60% - Ênfase6 2 2" xfId="109"/>
    <cellStyle name="60% - Ênfase6 2_05_Impactos_Demais PLs_2013_Dados CNJ de jul-12" xfId="110"/>
    <cellStyle name="60% - Ênfase6 3" xfId="111"/>
    <cellStyle name="60% - Ênfase6 4" xfId="112"/>
    <cellStyle name="Accent1" xfId="113"/>
    <cellStyle name="Accent2" xfId="114"/>
    <cellStyle name="Accent3" xfId="115"/>
    <cellStyle name="Accent4" xfId="116"/>
    <cellStyle name="Accent5" xfId="117"/>
    <cellStyle name="Accent6" xfId="118"/>
    <cellStyle name="b0let" xfId="119"/>
    <cellStyle name="Bad" xfId="120"/>
    <cellStyle name="Bol-Data" xfId="121"/>
    <cellStyle name="bolet" xfId="122"/>
    <cellStyle name="Boletim" xfId="123"/>
    <cellStyle name="Bom 2" xfId="124"/>
    <cellStyle name="Bom 2 2" xfId="125"/>
    <cellStyle name="Bom 2_05_Impactos_Demais PLs_2013_Dados CNJ de jul-12" xfId="126"/>
    <cellStyle name="Bom 3" xfId="127"/>
    <cellStyle name="Bom 4" xfId="128"/>
    <cellStyle name="Cabe‡alho 1" xfId="129"/>
    <cellStyle name="Cabe‡alho 2" xfId="130"/>
    <cellStyle name="Cabeçalho 1" xfId="131"/>
    <cellStyle name="Cabeçalho 2" xfId="132"/>
    <cellStyle name="Calculation" xfId="133"/>
    <cellStyle name="Cálculo 2" xfId="134"/>
    <cellStyle name="Cálculo 2 2" xfId="135"/>
    <cellStyle name="Cálculo 2_05_Impactos_Demais PLs_2013_Dados CNJ de jul-12" xfId="136"/>
    <cellStyle name="Cálculo 3" xfId="137"/>
    <cellStyle name="Cálculo 4" xfId="138"/>
    <cellStyle name="Capítulo" xfId="139"/>
    <cellStyle name="Célula de Verificação 2" xfId="140"/>
    <cellStyle name="Célula de Verificação 2 2" xfId="141"/>
    <cellStyle name="Célula de Verificação 2_05_Impactos_Demais PLs_2013_Dados CNJ de jul-12" xfId="142"/>
    <cellStyle name="Célula de Verificação 3" xfId="143"/>
    <cellStyle name="Célula de Verificação 4" xfId="144"/>
    <cellStyle name="Célula Vinculada 2" xfId="145"/>
    <cellStyle name="Célula Vinculada 2 2" xfId="146"/>
    <cellStyle name="Célula Vinculada 2_05_Impactos_Demais PLs_2013_Dados CNJ de jul-12" xfId="147"/>
    <cellStyle name="Célula Vinculada 3" xfId="148"/>
    <cellStyle name="Célula Vinculada 4" xfId="149"/>
    <cellStyle name="Check Cell" xfId="150"/>
    <cellStyle name="Comma" xfId="151"/>
    <cellStyle name="Comma [0]_Auxiliar" xfId="152"/>
    <cellStyle name="Comma 2" xfId="153"/>
    <cellStyle name="Comma 3" xfId="154"/>
    <cellStyle name="Comma_Agenda" xfId="155"/>
    <cellStyle name="Comma0" xfId="156"/>
    <cellStyle name="Currency [0]_Auxiliar" xfId="157"/>
    <cellStyle name="Currency_Auxiliar" xfId="158"/>
    <cellStyle name="Currency0" xfId="159"/>
    <cellStyle name="Data" xfId="160"/>
    <cellStyle name="Date" xfId="161"/>
    <cellStyle name="Decimal 0, derecha" xfId="162"/>
    <cellStyle name="Decimal 2, derecha" xfId="163"/>
    <cellStyle name="Ênfase1 2" xfId="164"/>
    <cellStyle name="Ênfase1 2 2" xfId="165"/>
    <cellStyle name="Ênfase1 2_05_Impactos_Demais PLs_2013_Dados CNJ de jul-12" xfId="166"/>
    <cellStyle name="Ênfase1 3" xfId="167"/>
    <cellStyle name="Ênfase1 4" xfId="168"/>
    <cellStyle name="Ênfase2 2" xfId="169"/>
    <cellStyle name="Ênfase2 2 2" xfId="170"/>
    <cellStyle name="Ênfase2 2_05_Impactos_Demais PLs_2013_Dados CNJ de jul-12" xfId="171"/>
    <cellStyle name="Ênfase2 3" xfId="172"/>
    <cellStyle name="Ênfase2 4" xfId="173"/>
    <cellStyle name="Ênfase3 2" xfId="174"/>
    <cellStyle name="Ênfase3 2 2" xfId="175"/>
    <cellStyle name="Ênfase3 2_05_Impactos_Demais PLs_2013_Dados CNJ de jul-12" xfId="176"/>
    <cellStyle name="Ênfase3 3" xfId="177"/>
    <cellStyle name="Ênfase3 4" xfId="178"/>
    <cellStyle name="Ênfase4 2" xfId="179"/>
    <cellStyle name="Ênfase4 2 2" xfId="180"/>
    <cellStyle name="Ênfase4 2_05_Impactos_Demais PLs_2013_Dados CNJ de jul-12" xfId="181"/>
    <cellStyle name="Ênfase4 3" xfId="182"/>
    <cellStyle name="Ênfase4 4" xfId="183"/>
    <cellStyle name="Ênfase5 2" xfId="184"/>
    <cellStyle name="Ênfase5 2 2" xfId="185"/>
    <cellStyle name="Ênfase5 2_05_Impactos_Demais PLs_2013_Dados CNJ de jul-12" xfId="186"/>
    <cellStyle name="Ênfase5 3" xfId="187"/>
    <cellStyle name="Ênfase5 4" xfId="188"/>
    <cellStyle name="Ênfase6 2" xfId="189"/>
    <cellStyle name="Ênfase6 2 2" xfId="190"/>
    <cellStyle name="Ênfase6 2_05_Impactos_Demais PLs_2013_Dados CNJ de jul-12" xfId="191"/>
    <cellStyle name="Ênfase6 3" xfId="192"/>
    <cellStyle name="Ênfase6 4" xfId="193"/>
    <cellStyle name="Entrada 2" xfId="194"/>
    <cellStyle name="Entrada 2 2" xfId="195"/>
    <cellStyle name="Entrada 2_00_ANEXO V 2015 - VERSÃO INICIAL PLOA_2015" xfId="196"/>
    <cellStyle name="Entrada 3" xfId="197"/>
    <cellStyle name="Entrada 4" xfId="198"/>
    <cellStyle name="Euro" xfId="199"/>
    <cellStyle name="Euro 2" xfId="200"/>
    <cellStyle name="Euro_00_ANEXO V 2015 - VERSÃO INICIAL PLOA_2015" xfId="201"/>
    <cellStyle name="Explanatory Text" xfId="202"/>
    <cellStyle name="Fim" xfId="203"/>
    <cellStyle name="Fixed" xfId="204"/>
    <cellStyle name="Fixo" xfId="205"/>
    <cellStyle name="Fonte" xfId="206"/>
    <cellStyle name="Good" xfId="207"/>
    <cellStyle name="Heading 1" xfId="208"/>
    <cellStyle name="Heading 2" xfId="209"/>
    <cellStyle name="Heading 3" xfId="210"/>
    <cellStyle name="Heading 4" xfId="211"/>
    <cellStyle name="Incorreto 2" xfId="212"/>
    <cellStyle name="Incorreto 2 2" xfId="213"/>
    <cellStyle name="Incorreto 2_05_Impactos_Demais PLs_2013_Dados CNJ de jul-12" xfId="214"/>
    <cellStyle name="Incorreto 3" xfId="215"/>
    <cellStyle name="Incorreto 4" xfId="216"/>
    <cellStyle name="Indefinido" xfId="217"/>
    <cellStyle name="Input" xfId="218"/>
    <cellStyle name="Jr_Normal" xfId="219"/>
    <cellStyle name="Leg_It_1" xfId="220"/>
    <cellStyle name="Linea horizontal" xfId="221"/>
    <cellStyle name="Linked Cell" xfId="222"/>
    <cellStyle name="Millares_deuhist99" xfId="223"/>
    <cellStyle name="Moeda 2" xfId="224"/>
    <cellStyle name="Moeda0" xfId="225"/>
    <cellStyle name="Neutra 2" xfId="226"/>
    <cellStyle name="Neutra 2 2" xfId="227"/>
    <cellStyle name="Neutra 2_05_Impactos_Demais PLs_2013_Dados CNJ de jul-12" xfId="228"/>
    <cellStyle name="Neutra 3" xfId="229"/>
    <cellStyle name="Neutra 4" xfId="230"/>
    <cellStyle name="Neutral" xfId="231"/>
    <cellStyle name="Normal" xfId="0" builtinId="0"/>
    <cellStyle name="Normal 10" xfId="232"/>
    <cellStyle name="Normal 11" xfId="233"/>
    <cellStyle name="Normal 12" xfId="234"/>
    <cellStyle name="Normal 13" xfId="235"/>
    <cellStyle name="Normal 14" xfId="236"/>
    <cellStyle name="Normal 2" xfId="237"/>
    <cellStyle name="Normal 2 2" xfId="238"/>
    <cellStyle name="Normal 2 3" xfId="239"/>
    <cellStyle name="Normal 2 3 2" xfId="240"/>
    <cellStyle name="Normal 2 3_00_Decisão Anexo V 2015_MEMORIAL_Oficial SOF" xfId="241"/>
    <cellStyle name="Normal 2 4" xfId="242"/>
    <cellStyle name="Normal 2 5" xfId="243"/>
    <cellStyle name="Normal 2 6" xfId="244"/>
    <cellStyle name="Normal 2 7" xfId="245"/>
    <cellStyle name="Normal 2 8" xfId="2"/>
    <cellStyle name="Normal 2_00_Decisão Anexo V 2015_MEMORIAL_Oficial SOF" xfId="246"/>
    <cellStyle name="Normal 3" xfId="247"/>
    <cellStyle name="Normal 3 2" xfId="248"/>
    <cellStyle name="Normal 3_05_Impactos_Demais PLs_2013_Dados CNJ de jul-12" xfId="249"/>
    <cellStyle name="Normal 4" xfId="250"/>
    <cellStyle name="Normal 5" xfId="251"/>
    <cellStyle name="Normal 6" xfId="252"/>
    <cellStyle name="Normal 7" xfId="253"/>
    <cellStyle name="Normal 8" xfId="254"/>
    <cellStyle name="Normal 9" xfId="255"/>
    <cellStyle name="Nota 2" xfId="256"/>
    <cellStyle name="Nota 2 2" xfId="257"/>
    <cellStyle name="Nota 2_00_Decisão Anexo V 2015_MEMORIAL_Oficial SOF" xfId="258"/>
    <cellStyle name="Nota 3" xfId="259"/>
    <cellStyle name="Nota 4" xfId="260"/>
    <cellStyle name="Note" xfId="261"/>
    <cellStyle name="Output" xfId="262"/>
    <cellStyle name="Percent_Agenda" xfId="263"/>
    <cellStyle name="Percentual" xfId="264"/>
    <cellStyle name="Ponto" xfId="265"/>
    <cellStyle name="Porcentagem 10" xfId="266"/>
    <cellStyle name="Porcentagem 11" xfId="1"/>
    <cellStyle name="Porcentagem 2" xfId="3"/>
    <cellStyle name="Porcentagem 2 2" xfId="267"/>
    <cellStyle name="Porcentagem 2 3" xfId="268"/>
    <cellStyle name="Porcentagem 2_FCDF 2014_2ª Versão" xfId="269"/>
    <cellStyle name="Porcentagem 3" xfId="270"/>
    <cellStyle name="Porcentagem 4" xfId="271"/>
    <cellStyle name="Porcentagem 5" xfId="272"/>
    <cellStyle name="Porcentagem 6" xfId="273"/>
    <cellStyle name="Porcentagem 7" xfId="274"/>
    <cellStyle name="Porcentagem 8" xfId="275"/>
    <cellStyle name="Porcentagem 9" xfId="276"/>
    <cellStyle name="rodape" xfId="277"/>
    <cellStyle name="Saída 2" xfId="278"/>
    <cellStyle name="Saída 2 2" xfId="279"/>
    <cellStyle name="Saída 2_05_Impactos_Demais PLs_2013_Dados CNJ de jul-12" xfId="280"/>
    <cellStyle name="Saída 3" xfId="281"/>
    <cellStyle name="Saída 4" xfId="282"/>
    <cellStyle name="Sep. milhar [0]" xfId="283"/>
    <cellStyle name="Sep. milhar [2]" xfId="284"/>
    <cellStyle name="Separador de m" xfId="285"/>
    <cellStyle name="Separador de milhares 10" xfId="286"/>
    <cellStyle name="Separador de milhares 2" xfId="287"/>
    <cellStyle name="Separador de milhares 2 2" xfId="288"/>
    <cellStyle name="Separador de milhares 2 2 3" xfId="289"/>
    <cellStyle name="Separador de milhares 2 2 6" xfId="290"/>
    <cellStyle name="Separador de milhares 2 2_00_Decisão Anexo V 2015_MEMORIAL_Oficial SOF" xfId="291"/>
    <cellStyle name="Separador de milhares 2 3" xfId="292"/>
    <cellStyle name="Separador de milhares 2 3 2" xfId="293"/>
    <cellStyle name="Separador de milhares 2 3 2 2" xfId="294"/>
    <cellStyle name="Separador de milhares 2 3 2 2 2" xfId="295"/>
    <cellStyle name="Separador de milhares 2 3 2 2_00_Decisão Anexo V 2015_MEMORIAL_Oficial SOF" xfId="296"/>
    <cellStyle name="Separador de milhares 2 3 2_00_Decisão Anexo V 2015_MEMORIAL_Oficial SOF" xfId="297"/>
    <cellStyle name="Separador de milhares 2 3 3" xfId="298"/>
    <cellStyle name="Separador de milhares 2 3_00_Decisão Anexo V 2015_MEMORIAL_Oficial SOF" xfId="299"/>
    <cellStyle name="Separador de milhares 2 4" xfId="300"/>
    <cellStyle name="Separador de milhares 2 5" xfId="301"/>
    <cellStyle name="Separador de milhares 2 5 2" xfId="302"/>
    <cellStyle name="Separador de milhares 2 5_00_Decisão Anexo V 2015_MEMORIAL_Oficial SOF" xfId="303"/>
    <cellStyle name="Separador de milhares 2_00_Decisão Anexo V 2015_MEMORIAL_Oficial SOF" xfId="304"/>
    <cellStyle name="Separador de milhares 3" xfId="305"/>
    <cellStyle name="Separador de milhares 3 2" xfId="306"/>
    <cellStyle name="Separador de milhares 3 3" xfId="307"/>
    <cellStyle name="Separador de milhares 3_00_Decisão Anexo V 2015_MEMORIAL_Oficial SOF" xfId="308"/>
    <cellStyle name="Separador de milhares 4" xfId="309"/>
    <cellStyle name="Separador de milhares 5" xfId="310"/>
    <cellStyle name="Separador de milhares 6" xfId="311"/>
    <cellStyle name="Separador de milhares 7" xfId="312"/>
    <cellStyle name="Separador de milhares 8" xfId="313"/>
    <cellStyle name="Separador de milhares 9" xfId="314"/>
    <cellStyle name="TableStyleLight1" xfId="315"/>
    <cellStyle name="TableStyleLight1 2" xfId="316"/>
    <cellStyle name="TableStyleLight1 3" xfId="317"/>
    <cellStyle name="TableStyleLight1 5" xfId="318"/>
    <cellStyle name="TableStyleLight1_00_Decisão Anexo V 2015_MEMORIAL_Oficial SOF" xfId="319"/>
    <cellStyle name="Texto de Aviso 2" xfId="320"/>
    <cellStyle name="Texto de Aviso 2 2" xfId="321"/>
    <cellStyle name="Texto de Aviso 2_05_Impactos_Demais PLs_2013_Dados CNJ de jul-12" xfId="322"/>
    <cellStyle name="Texto de Aviso 3" xfId="323"/>
    <cellStyle name="Texto de Aviso 4" xfId="324"/>
    <cellStyle name="Texto Explicativo 2" xfId="325"/>
    <cellStyle name="Texto Explicativo 2 2" xfId="326"/>
    <cellStyle name="Texto Explicativo 2_05_Impactos_Demais PLs_2013_Dados CNJ de jul-12" xfId="327"/>
    <cellStyle name="Texto Explicativo 3" xfId="328"/>
    <cellStyle name="Texto Explicativo 4" xfId="329"/>
    <cellStyle name="Texto, derecha" xfId="330"/>
    <cellStyle name="Texto, izquierda" xfId="331"/>
    <cellStyle name="Title" xfId="332"/>
    <cellStyle name="Titulo" xfId="333"/>
    <cellStyle name="Título 1 1" xfId="334"/>
    <cellStyle name="Título 1 2" xfId="335"/>
    <cellStyle name="Título 1 2 2" xfId="336"/>
    <cellStyle name="Título 1 2_05_Impactos_Demais PLs_2013_Dados CNJ de jul-12" xfId="337"/>
    <cellStyle name="Título 1 3" xfId="338"/>
    <cellStyle name="Título 1 4" xfId="339"/>
    <cellStyle name="Título 10" xfId="340"/>
    <cellStyle name="Título 11" xfId="341"/>
    <cellStyle name="Título 2 2" xfId="342"/>
    <cellStyle name="Título 2 2 2" xfId="343"/>
    <cellStyle name="Título 2 2_05_Impactos_Demais PLs_2013_Dados CNJ de jul-12" xfId="344"/>
    <cellStyle name="Título 2 3" xfId="345"/>
    <cellStyle name="Título 2 4" xfId="346"/>
    <cellStyle name="Título 3 2" xfId="347"/>
    <cellStyle name="Título 3 2 2" xfId="348"/>
    <cellStyle name="Título 3 2_05_Impactos_Demais PLs_2013_Dados CNJ de jul-12" xfId="349"/>
    <cellStyle name="Título 3 3" xfId="350"/>
    <cellStyle name="Título 3 4" xfId="351"/>
    <cellStyle name="Título 4 2" xfId="352"/>
    <cellStyle name="Título 4 2 2" xfId="353"/>
    <cellStyle name="Título 4 2_05_Impactos_Demais PLs_2013_Dados CNJ de jul-12" xfId="354"/>
    <cellStyle name="Título 4 3" xfId="355"/>
    <cellStyle name="Título 4 4" xfId="356"/>
    <cellStyle name="Título 5" xfId="357"/>
    <cellStyle name="Título 5 2" xfId="358"/>
    <cellStyle name="Título 5 3" xfId="359"/>
    <cellStyle name="Título 5_05_Impactos_Demais PLs_2013_Dados CNJ de jul-12" xfId="360"/>
    <cellStyle name="Título 6" xfId="361"/>
    <cellStyle name="Título 6 2" xfId="362"/>
    <cellStyle name="Título 6_34" xfId="363"/>
    <cellStyle name="Título 7" xfId="364"/>
    <cellStyle name="Título 8" xfId="365"/>
    <cellStyle name="Título 9" xfId="366"/>
    <cellStyle name="Titulo_00_Equalização ASMED_SOF" xfId="367"/>
    <cellStyle name="Titulo1" xfId="368"/>
    <cellStyle name="Titulo2" xfId="369"/>
    <cellStyle name="Total 2" xfId="370"/>
    <cellStyle name="Total 2 2" xfId="371"/>
    <cellStyle name="Total 2_05_Impactos_Demais PLs_2013_Dados CNJ de jul-12" xfId="372"/>
    <cellStyle name="Total 3" xfId="373"/>
    <cellStyle name="Total 4" xfId="374"/>
    <cellStyle name="V¡rgula" xfId="375"/>
    <cellStyle name="V¡rgula0" xfId="376"/>
    <cellStyle name="Vírgul - Estilo1" xfId="377"/>
    <cellStyle name="Vírgula 2" xfId="4"/>
    <cellStyle name="Vírgula 2 2" xfId="378"/>
    <cellStyle name="Vírgula 3" xfId="379"/>
    <cellStyle name="Vírgula 4" xfId="380"/>
    <cellStyle name="Vírgula 5" xfId="381"/>
    <cellStyle name="Vírgula0" xfId="382"/>
    <cellStyle name="Warning Text" xfId="3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/ok_Anexo%20II%20-%20Transparencia%20Mensal%202015%20-%20PR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Out_Tes_Novo_Form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Out_Tesouro"/>
      <sheetName val="Access-Nov"/>
      <sheetName val="Nov_Tesouro"/>
      <sheetName val="Access-Dez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A6" t="str">
            <v>24204</v>
          </cell>
          <cell r="B6" t="str">
            <v>COMISSAO NACIONAL DE ENERGIA NUCLEAR - CNEN</v>
          </cell>
          <cell r="C6" t="str">
            <v>28</v>
          </cell>
          <cell r="E6" t="str">
            <v>846</v>
          </cell>
          <cell r="H6" t="str">
            <v>0901</v>
          </cell>
          <cell r="I6" t="str">
            <v>OPERACOES ESPECIAIS: CUMPRIMENTO DE SENTENCAS JUDICIAIS</v>
          </cell>
          <cell r="J6" t="str">
            <v>0005</v>
          </cell>
          <cell r="K6" t="str">
            <v>CUMPRIMENTO DE SENTENCA JUDICIAL TRANSITADA EM JULGADO (PREC</v>
          </cell>
          <cell r="L6" t="str">
            <v>1</v>
          </cell>
          <cell r="N6" t="str">
            <v>0100</v>
          </cell>
          <cell r="P6" t="str">
            <v>RECURSOS ORDINARIOS</v>
          </cell>
          <cell r="Q6" t="str">
            <v>1</v>
          </cell>
          <cell r="S6">
            <v>349599</v>
          </cell>
          <cell r="V6">
            <v>349599</v>
          </cell>
        </row>
        <row r="7">
          <cell r="A7" t="str">
            <v>24204</v>
          </cell>
          <cell r="B7" t="str">
            <v>COMISSAO NACIONAL DE ENERGIA NUCLEAR - CNEN</v>
          </cell>
          <cell r="C7" t="str">
            <v>28</v>
          </cell>
          <cell r="E7" t="str">
            <v>846</v>
          </cell>
          <cell r="H7" t="str">
            <v>0901</v>
          </cell>
          <cell r="I7" t="str">
            <v>OPERACOES ESPECIAIS: CUMPRIMENTO DE SENTENCAS JUDICIAIS</v>
          </cell>
          <cell r="J7" t="str">
            <v>00G5</v>
          </cell>
          <cell r="K7" t="str">
            <v>CONTRIBUICAO DA UNIAO, DE SUAS AUTARQUIAS E FUNDACOES PARA O</v>
          </cell>
          <cell r="L7" t="str">
            <v>1</v>
          </cell>
          <cell r="N7" t="str">
            <v>0100</v>
          </cell>
          <cell r="P7" t="str">
            <v>RECURSOS ORDINARIOS</v>
          </cell>
          <cell r="Q7" t="str">
            <v>1</v>
          </cell>
          <cell r="S7">
            <v>26919</v>
          </cell>
          <cell r="V7">
            <v>26919</v>
          </cell>
          <cell r="W7">
            <v>6293.92</v>
          </cell>
          <cell r="X7">
            <v>6293.92</v>
          </cell>
        </row>
        <row r="8">
          <cell r="A8" t="str">
            <v>25201</v>
          </cell>
          <cell r="B8" t="str">
            <v>BANCO CENTRAL DO BRASIL</v>
          </cell>
          <cell r="C8" t="str">
            <v>28</v>
          </cell>
          <cell r="E8" t="str">
            <v>846</v>
          </cell>
          <cell r="H8" t="str">
            <v>0901</v>
          </cell>
          <cell r="I8" t="str">
            <v>OPERACOES ESPECIAIS: CUMPRIMENTO DE SENTENCAS JUDICIAIS</v>
          </cell>
          <cell r="J8" t="str">
            <v>0005</v>
          </cell>
          <cell r="K8" t="str">
            <v>CUMPRIMENTO DE SENTENCA JUDICIAL TRANSITADA EM JULGADO (PREC</v>
          </cell>
          <cell r="L8" t="str">
            <v>1</v>
          </cell>
          <cell r="N8" t="str">
            <v>0100</v>
          </cell>
          <cell r="P8" t="str">
            <v>RECURSOS ORDINARIOS</v>
          </cell>
          <cell r="Q8" t="str">
            <v>3</v>
          </cell>
          <cell r="S8">
            <v>2302772</v>
          </cell>
          <cell r="V8">
            <v>92861.48</v>
          </cell>
          <cell r="W8">
            <v>0</v>
          </cell>
        </row>
        <row r="9">
          <cell r="A9" t="str">
            <v>26262</v>
          </cell>
          <cell r="B9" t="str">
            <v>UNIVERSIDADE FEDERAL DE SAO PAULO</v>
          </cell>
          <cell r="C9" t="str">
            <v>28</v>
          </cell>
          <cell r="E9" t="str">
            <v>846</v>
          </cell>
          <cell r="H9" t="str">
            <v>0901</v>
          </cell>
          <cell r="I9" t="str">
            <v>OPERACOES ESPECIAIS: CUMPRIMENTO DE SENTENCAS JUDICIAIS</v>
          </cell>
          <cell r="J9" t="str">
            <v>0005</v>
          </cell>
          <cell r="K9" t="str">
            <v>CUMPRIMENTO DE SENTENCA JUDICIAL TRANSITADA EM JULGADO (PREC</v>
          </cell>
          <cell r="L9" t="str">
            <v>1</v>
          </cell>
          <cell r="N9" t="str">
            <v>0100</v>
          </cell>
          <cell r="P9" t="str">
            <v>RECURSOS ORDINARIOS</v>
          </cell>
          <cell r="Q9" t="str">
            <v>3</v>
          </cell>
          <cell r="S9">
            <v>368488</v>
          </cell>
          <cell r="V9">
            <v>56590.5</v>
          </cell>
          <cell r="W9">
            <v>0</v>
          </cell>
        </row>
        <row r="10">
          <cell r="A10" t="str">
            <v>26262</v>
          </cell>
          <cell r="B10" t="str">
            <v>UNIVERSIDADE FEDERAL DE SAO PAULO</v>
          </cell>
          <cell r="C10" t="str">
            <v>28</v>
          </cell>
          <cell r="E10" t="str">
            <v>846</v>
          </cell>
          <cell r="H10" t="str">
            <v>0901</v>
          </cell>
          <cell r="I10" t="str">
            <v>OPERACOES ESPECIAIS: CUMPRIMENTO DE SENTENCAS JUDICIAIS</v>
          </cell>
          <cell r="J10" t="str">
            <v>0005</v>
          </cell>
          <cell r="K10" t="str">
            <v>CUMPRIMENTO DE SENTENCA JUDICIAL TRANSITADA EM JULGADO (PREC</v>
          </cell>
          <cell r="L10" t="str">
            <v>1</v>
          </cell>
          <cell r="N10" t="str">
            <v>0100</v>
          </cell>
          <cell r="P10" t="str">
            <v>RECURSOS ORDINARIOS</v>
          </cell>
          <cell r="Q10" t="str">
            <v>1</v>
          </cell>
          <cell r="S10">
            <v>4064525</v>
          </cell>
          <cell r="V10">
            <v>4064525</v>
          </cell>
        </row>
        <row r="11">
          <cell r="A11" t="str">
            <v>26262</v>
          </cell>
          <cell r="B11" t="str">
            <v>UNIVERSIDADE FEDERAL DE SAO PAULO</v>
          </cell>
          <cell r="C11" t="str">
            <v>28</v>
          </cell>
          <cell r="E11" t="str">
            <v>846</v>
          </cell>
          <cell r="H11" t="str">
            <v>0901</v>
          </cell>
          <cell r="I11" t="str">
            <v>OPERACOES ESPECIAIS: CUMPRIMENTO DE SENTENCAS JUDICIAIS</v>
          </cell>
          <cell r="J11" t="str">
            <v>00G5</v>
          </cell>
          <cell r="K11" t="str">
            <v>CONTRIBUICAO DA UNIAO, DE SUAS AUTARQUIAS E FUNDACOES PARA O</v>
          </cell>
          <cell r="L11" t="str">
            <v>1</v>
          </cell>
          <cell r="N11" t="str">
            <v>0100</v>
          </cell>
          <cell r="P11" t="str">
            <v>RECURSOS ORDINARIOS</v>
          </cell>
          <cell r="Q11" t="str">
            <v>1</v>
          </cell>
          <cell r="S11">
            <v>312968</v>
          </cell>
          <cell r="V11">
            <v>312968</v>
          </cell>
          <cell r="W11">
            <v>46542.82</v>
          </cell>
          <cell r="X11">
            <v>46542.82</v>
          </cell>
        </row>
        <row r="12">
          <cell r="A12" t="str">
            <v>26280</v>
          </cell>
          <cell r="B12" t="str">
            <v>FUNDACAO UNIVERSIDADE FEDERAL DE SAO CARLOS</v>
          </cell>
          <cell r="C12" t="str">
            <v>28</v>
          </cell>
          <cell r="E12" t="str">
            <v>846</v>
          </cell>
          <cell r="H12" t="str">
            <v>0901</v>
          </cell>
          <cell r="I12" t="str">
            <v>OPERACOES ESPECIAIS: CUMPRIMENTO DE SENTENCAS JUDICIAIS</v>
          </cell>
          <cell r="J12" t="str">
            <v>0005</v>
          </cell>
          <cell r="K12" t="str">
            <v>CUMPRIMENTO DE SENTENCA JUDICIAL TRANSITADA EM JULGADO (PREC</v>
          </cell>
          <cell r="L12" t="str">
            <v>1</v>
          </cell>
          <cell r="N12" t="str">
            <v>0100</v>
          </cell>
          <cell r="P12" t="str">
            <v>RECURSOS ORDINARIOS</v>
          </cell>
          <cell r="Q12" t="str">
            <v>1</v>
          </cell>
          <cell r="S12">
            <v>671156</v>
          </cell>
          <cell r="V12">
            <v>671156</v>
          </cell>
        </row>
        <row r="13">
          <cell r="A13" t="str">
            <v>26280</v>
          </cell>
          <cell r="B13" t="str">
            <v>FUNDACAO UNIVERSIDADE FEDERAL DE SAO CARLOS</v>
          </cell>
          <cell r="C13" t="str">
            <v>28</v>
          </cell>
          <cell r="E13" t="str">
            <v>846</v>
          </cell>
          <cell r="H13" t="str">
            <v>0901</v>
          </cell>
          <cell r="I13" t="str">
            <v>OPERACOES ESPECIAIS: CUMPRIMENTO DE SENTENCAS JUDICIAIS</v>
          </cell>
          <cell r="J13" t="str">
            <v>00G5</v>
          </cell>
          <cell r="K13" t="str">
            <v>CONTRIBUICAO DA UNIAO, DE SUAS AUTARQUIAS E FUNDACOES PARA O</v>
          </cell>
          <cell r="L13" t="str">
            <v>1</v>
          </cell>
          <cell r="N13" t="str">
            <v>0100</v>
          </cell>
          <cell r="P13" t="str">
            <v>RECURSOS ORDINARIOS</v>
          </cell>
          <cell r="Q13" t="str">
            <v>1</v>
          </cell>
          <cell r="S13">
            <v>51679</v>
          </cell>
          <cell r="V13">
            <v>51679</v>
          </cell>
        </row>
        <row r="14">
          <cell r="A14" t="str">
            <v>26283</v>
          </cell>
          <cell r="B14" t="str">
            <v>FUNDACAO UNIVERSIDADE FED.DE MATO GROS.DO SUL</v>
          </cell>
          <cell r="C14" t="str">
            <v>28</v>
          </cell>
          <cell r="E14" t="str">
            <v>846</v>
          </cell>
          <cell r="H14" t="str">
            <v>0901</v>
          </cell>
          <cell r="I14" t="str">
            <v>OPERACOES ESPECIAIS: CUMPRIMENTO DE SENTENCAS JUDICIAIS</v>
          </cell>
          <cell r="J14" t="str">
            <v>0005</v>
          </cell>
          <cell r="K14" t="str">
            <v>CUMPRIMENTO DE SENTENCA JUDICIAL TRANSITADA EM JULGADO (PREC</v>
          </cell>
          <cell r="L14" t="str">
            <v>1</v>
          </cell>
          <cell r="N14" t="str">
            <v>0100</v>
          </cell>
          <cell r="P14" t="str">
            <v>RECURSOS ORDINARIOS</v>
          </cell>
          <cell r="Q14" t="str">
            <v>3</v>
          </cell>
          <cell r="S14">
            <v>199617</v>
          </cell>
        </row>
        <row r="15">
          <cell r="A15" t="str">
            <v>26283</v>
          </cell>
          <cell r="B15" t="str">
            <v>FUNDACAO UNIVERSIDADE FED.DE MATO GROS.DO SUL</v>
          </cell>
          <cell r="C15" t="str">
            <v>28</v>
          </cell>
          <cell r="E15" t="str">
            <v>846</v>
          </cell>
          <cell r="H15" t="str">
            <v>0901</v>
          </cell>
          <cell r="I15" t="str">
            <v>OPERACOES ESPECIAIS: CUMPRIMENTO DE SENTENCAS JUDICIAIS</v>
          </cell>
          <cell r="J15" t="str">
            <v>0005</v>
          </cell>
          <cell r="K15" t="str">
            <v>CUMPRIMENTO DE SENTENCA JUDICIAL TRANSITADA EM JULGADO (PREC</v>
          </cell>
          <cell r="L15" t="str">
            <v>1</v>
          </cell>
          <cell r="N15" t="str">
            <v>0100</v>
          </cell>
          <cell r="P15" t="str">
            <v>RECURSOS ORDINARIOS</v>
          </cell>
          <cell r="Q15" t="str">
            <v>1</v>
          </cell>
          <cell r="S15">
            <v>1324626</v>
          </cell>
          <cell r="V15">
            <v>1324626</v>
          </cell>
        </row>
        <row r="16">
          <cell r="A16" t="str">
            <v>26283</v>
          </cell>
          <cell r="B16" t="str">
            <v>FUNDACAO UNIVERSIDADE FED.DE MATO GROS.DO SUL</v>
          </cell>
          <cell r="C16" t="str">
            <v>28</v>
          </cell>
          <cell r="E16" t="str">
            <v>846</v>
          </cell>
          <cell r="H16" t="str">
            <v>0901</v>
          </cell>
          <cell r="I16" t="str">
            <v>OPERACOES ESPECIAIS: CUMPRIMENTO DE SENTENCAS JUDICIAIS</v>
          </cell>
          <cell r="J16" t="str">
            <v>00G5</v>
          </cell>
          <cell r="K16" t="str">
            <v>CONTRIBUICAO DA UNIAO, DE SUAS AUTARQUIAS E FUNDACOES PARA O</v>
          </cell>
          <cell r="L16" t="str">
            <v>1</v>
          </cell>
          <cell r="N16" t="str">
            <v>0100</v>
          </cell>
          <cell r="P16" t="str">
            <v>RECURSOS ORDINARIOS</v>
          </cell>
          <cell r="Q16" t="str">
            <v>1</v>
          </cell>
          <cell r="S16">
            <v>101996</v>
          </cell>
          <cell r="V16">
            <v>101996</v>
          </cell>
          <cell r="W16">
            <v>9838.7999999999993</v>
          </cell>
          <cell r="X16">
            <v>9838.7999999999993</v>
          </cell>
        </row>
        <row r="17">
          <cell r="A17" t="str">
            <v>26439</v>
          </cell>
          <cell r="B17" t="str">
            <v>INST.FED.DE EDUC.,CIENC.E TEC.DE SAO PAULO</v>
          </cell>
          <cell r="C17" t="str">
            <v>28</v>
          </cell>
          <cell r="E17" t="str">
            <v>846</v>
          </cell>
          <cell r="H17" t="str">
            <v>0901</v>
          </cell>
          <cell r="I17" t="str">
            <v>OPERACOES ESPECIAIS: CUMPRIMENTO DE SENTENCAS JUDICIAIS</v>
          </cell>
          <cell r="J17" t="str">
            <v>0005</v>
          </cell>
          <cell r="K17" t="str">
            <v>CUMPRIMENTO DE SENTENCA JUDICIAL TRANSITADA EM JULGADO (PREC</v>
          </cell>
          <cell r="L17" t="str">
            <v>1</v>
          </cell>
          <cell r="N17" t="str">
            <v>0100</v>
          </cell>
          <cell r="P17" t="str">
            <v>RECURSOS ORDINARIOS</v>
          </cell>
          <cell r="Q17" t="str">
            <v>1</v>
          </cell>
          <cell r="S17">
            <v>59260</v>
          </cell>
          <cell r="V17">
            <v>59260</v>
          </cell>
        </row>
        <row r="18">
          <cell r="A18" t="str">
            <v>26439</v>
          </cell>
          <cell r="B18" t="str">
            <v>INST.FED.DE EDUC.,CIENC.E TEC.DE SAO PAULO</v>
          </cell>
          <cell r="C18" t="str">
            <v>28</v>
          </cell>
          <cell r="E18" t="str">
            <v>846</v>
          </cell>
          <cell r="H18" t="str">
            <v>0901</v>
          </cell>
          <cell r="I18" t="str">
            <v>OPERACOES ESPECIAIS: CUMPRIMENTO DE SENTENCAS JUDICIAIS</v>
          </cell>
          <cell r="J18" t="str">
            <v>00G5</v>
          </cell>
          <cell r="K18" t="str">
            <v>CONTRIBUICAO DA UNIAO, DE SUAS AUTARQUIAS E FUNDACOES PARA O</v>
          </cell>
          <cell r="L18" t="str">
            <v>1</v>
          </cell>
          <cell r="N18" t="str">
            <v>0100</v>
          </cell>
          <cell r="P18" t="str">
            <v>RECURSOS ORDINARIOS</v>
          </cell>
          <cell r="Q18" t="str">
            <v>1</v>
          </cell>
          <cell r="S18">
            <v>4563</v>
          </cell>
          <cell r="V18">
            <v>4563</v>
          </cell>
        </row>
        <row r="19">
          <cell r="A19" t="str">
            <v>30202</v>
          </cell>
          <cell r="B19" t="str">
            <v>FUNDACAO NACIONAL DO INDIO</v>
          </cell>
          <cell r="C19" t="str">
            <v>28</v>
          </cell>
          <cell r="E19" t="str">
            <v>846</v>
          </cell>
          <cell r="H19" t="str">
            <v>0901</v>
          </cell>
          <cell r="I19" t="str">
            <v>OPERACOES ESPECIAIS: CUMPRIMENTO DE SENTENCAS JUDICIAIS</v>
          </cell>
          <cell r="J19" t="str">
            <v>0005</v>
          </cell>
          <cell r="K19" t="str">
            <v>CUMPRIMENTO DE SENTENCA JUDICIAL TRANSITADA EM JULGADO (PREC</v>
          </cell>
          <cell r="L19" t="str">
            <v>1</v>
          </cell>
          <cell r="N19" t="str">
            <v>0100</v>
          </cell>
          <cell r="P19" t="str">
            <v>RECURSOS ORDINARIOS</v>
          </cell>
          <cell r="Q19" t="str">
            <v>3</v>
          </cell>
          <cell r="S19">
            <v>394352</v>
          </cell>
        </row>
        <row r="20">
          <cell r="A20" t="str">
            <v>33201</v>
          </cell>
          <cell r="B20" t="str">
            <v>INSTITUTO NACIONAL DO SEGURO SOCIAL</v>
          </cell>
          <cell r="C20" t="str">
            <v>28</v>
          </cell>
          <cell r="E20" t="str">
            <v>846</v>
          </cell>
          <cell r="H20" t="str">
            <v>0901</v>
          </cell>
          <cell r="I20" t="str">
            <v>OPERACOES ESPECIAIS: CUMPRIMENTO DE SENTENCAS JUDICIAIS</v>
          </cell>
          <cell r="J20" t="str">
            <v>0005</v>
          </cell>
          <cell r="K20" t="str">
            <v>CUMPRIMENTO DE SENTENCA JUDICIAL TRANSITADA EM JULGADO (PREC</v>
          </cell>
          <cell r="L20" t="str">
            <v>2</v>
          </cell>
          <cell r="N20" t="str">
            <v>0100</v>
          </cell>
          <cell r="P20" t="str">
            <v>RECURSOS ORDINARIOS</v>
          </cell>
          <cell r="Q20" t="str">
            <v>3</v>
          </cell>
          <cell r="S20">
            <v>63844755</v>
          </cell>
          <cell r="V20">
            <v>24517468.91</v>
          </cell>
          <cell r="W20">
            <v>0</v>
          </cell>
        </row>
        <row r="21">
          <cell r="A21" t="str">
            <v>33201</v>
          </cell>
          <cell r="B21" t="str">
            <v>INSTITUTO NACIONAL DO SEGURO SOCIAL</v>
          </cell>
          <cell r="C21" t="str">
            <v>28</v>
          </cell>
          <cell r="E21" t="str">
            <v>846</v>
          </cell>
          <cell r="H21" t="str">
            <v>0901</v>
          </cell>
          <cell r="I21" t="str">
            <v>OPERACOES ESPECIAIS: CUMPRIMENTO DE SENTENCAS JUDICIAIS</v>
          </cell>
          <cell r="J21" t="str">
            <v>0005</v>
          </cell>
          <cell r="K21" t="str">
            <v>CUMPRIMENTO DE SENTENCA JUDICIAL TRANSITADA EM JULGADO (PREC</v>
          </cell>
          <cell r="L21" t="str">
            <v>2</v>
          </cell>
          <cell r="N21" t="str">
            <v>0100</v>
          </cell>
          <cell r="P21" t="str">
            <v>RECURSOS ORDINARIOS</v>
          </cell>
          <cell r="Q21" t="str">
            <v>1</v>
          </cell>
          <cell r="S21">
            <v>106264731</v>
          </cell>
          <cell r="V21">
            <v>106264731</v>
          </cell>
        </row>
        <row r="22">
          <cell r="A22" t="str">
            <v>33201</v>
          </cell>
          <cell r="B22" t="str">
            <v>INSTITUTO NACIONAL DO SEGURO SOCIAL</v>
          </cell>
          <cell r="C22" t="str">
            <v>28</v>
          </cell>
          <cell r="E22" t="str">
            <v>846</v>
          </cell>
          <cell r="H22" t="str">
            <v>0901</v>
          </cell>
          <cell r="I22" t="str">
            <v>OPERACOES ESPECIAIS: CUMPRIMENTO DE SENTENCAS JUDICIAIS</v>
          </cell>
          <cell r="J22" t="str">
            <v>00G5</v>
          </cell>
          <cell r="K22" t="str">
            <v>CONTRIBUICAO DA UNIAO, DE SUAS AUTARQUIAS E FUNDACOES PARA O</v>
          </cell>
          <cell r="L22" t="str">
            <v>2</v>
          </cell>
          <cell r="N22" t="str">
            <v>0100</v>
          </cell>
          <cell r="P22" t="str">
            <v>RECURSOS ORDINARIOS</v>
          </cell>
          <cell r="Q22" t="str">
            <v>1</v>
          </cell>
          <cell r="S22">
            <v>8180015</v>
          </cell>
          <cell r="V22">
            <v>8180015</v>
          </cell>
          <cell r="W22">
            <v>85981.18</v>
          </cell>
          <cell r="X22">
            <v>85981.18</v>
          </cell>
        </row>
        <row r="23">
          <cell r="A23" t="str">
            <v>33904</v>
          </cell>
          <cell r="B23" t="str">
            <v>FUNDO DO REGIME GERAL DA PREVIDENCIA SOCIAL</v>
          </cell>
          <cell r="C23" t="str">
            <v>28</v>
          </cell>
          <cell r="E23" t="str">
            <v>846</v>
          </cell>
          <cell r="H23" t="str">
            <v>0901</v>
          </cell>
          <cell r="I23" t="str">
            <v>OPERACOES ESPECIAIS: CUMPRIMENTO DE SENTENCAS JUDICIAIS</v>
          </cell>
          <cell r="J23" t="str">
            <v>0005</v>
          </cell>
          <cell r="K23" t="str">
            <v>CUMPRIMENTO DE SENTENCA JUDICIAL TRANSITADA EM JULGADO (PREC</v>
          </cell>
          <cell r="L23" t="str">
            <v>2</v>
          </cell>
          <cell r="N23" t="str">
            <v>0100</v>
          </cell>
          <cell r="P23" t="str">
            <v>RECURSOS ORDINARIOS</v>
          </cell>
          <cell r="Q23" t="str">
            <v>3</v>
          </cell>
          <cell r="S23">
            <v>0</v>
          </cell>
        </row>
        <row r="24">
          <cell r="A24" t="str">
            <v>33904</v>
          </cell>
          <cell r="B24" t="str">
            <v>FUNDO DO REGIME GERAL DA PREVIDENCIA SOCIAL</v>
          </cell>
          <cell r="C24" t="str">
            <v>28</v>
          </cell>
          <cell r="E24" t="str">
            <v>846</v>
          </cell>
          <cell r="H24" t="str">
            <v>0901</v>
          </cell>
          <cell r="I24" t="str">
            <v>OPERACOES ESPECIAIS: CUMPRIMENTO DE SENTENCAS JUDICIAIS</v>
          </cell>
          <cell r="J24" t="str">
            <v>0005</v>
          </cell>
          <cell r="K24" t="str">
            <v>CUMPRIMENTO DE SENTENCA JUDICIAL TRANSITADA EM JULGADO (PREC</v>
          </cell>
          <cell r="L24" t="str">
            <v>2</v>
          </cell>
          <cell r="N24" t="str">
            <v>0188</v>
          </cell>
          <cell r="P24" t="str">
            <v>REMUNERACAO DAS DISPONIB. DO TESOURO NACIONAL</v>
          </cell>
          <cell r="Q24" t="str">
            <v>3</v>
          </cell>
          <cell r="S24">
            <v>1579640131</v>
          </cell>
          <cell r="V24">
            <v>1579640131</v>
          </cell>
        </row>
        <row r="25">
          <cell r="A25" t="str">
            <v>33904</v>
          </cell>
          <cell r="B25" t="str">
            <v>FUNDO DO REGIME GERAL DA PREVIDENCIA SOCIAL</v>
          </cell>
          <cell r="C25" t="str">
            <v>28</v>
          </cell>
          <cell r="E25" t="str">
            <v>846</v>
          </cell>
          <cell r="H25" t="str">
            <v>0901</v>
          </cell>
          <cell r="I25" t="str">
            <v>OPERACOES ESPECIAIS: CUMPRIMENTO DE SENTENCAS JUDICIAIS</v>
          </cell>
          <cell r="J25" t="str">
            <v>0625</v>
          </cell>
          <cell r="K25" t="str">
            <v>CUMPRIMENTO DE SENTENCA JUDICIAL TRANSITADA EM JULGADO DE PE</v>
          </cell>
          <cell r="L25" t="str">
            <v>2</v>
          </cell>
          <cell r="N25" t="str">
            <v>0100</v>
          </cell>
          <cell r="P25" t="str">
            <v>RECURSOS ORDINARIOS</v>
          </cell>
          <cell r="Q25" t="str">
            <v>3</v>
          </cell>
          <cell r="S25">
            <v>981129430</v>
          </cell>
          <cell r="V25">
            <v>979219584.63999999</v>
          </cell>
          <cell r="W25">
            <v>979219584.63999999</v>
          </cell>
          <cell r="X25">
            <v>979219584.63999999</v>
          </cell>
        </row>
        <row r="26">
          <cell r="A26" t="str">
            <v>36211</v>
          </cell>
          <cell r="B26" t="str">
            <v>FUNDACAO NACIONAL DE SAUDE</v>
          </cell>
          <cell r="C26" t="str">
            <v>28</v>
          </cell>
          <cell r="E26" t="str">
            <v>846</v>
          </cell>
          <cell r="H26" t="str">
            <v>0901</v>
          </cell>
          <cell r="I26" t="str">
            <v>OPERACOES ESPECIAIS: CUMPRIMENTO DE SENTENCAS JUDICIAIS</v>
          </cell>
          <cell r="J26" t="str">
            <v>0005</v>
          </cell>
          <cell r="K26" t="str">
            <v>CUMPRIMENTO DE SENTENCA JUDICIAL TRANSITADA EM JULGADO (PREC</v>
          </cell>
          <cell r="L26" t="str">
            <v>2</v>
          </cell>
          <cell r="N26" t="str">
            <v>6100</v>
          </cell>
          <cell r="P26" t="str">
            <v>RECURSOS ORDINARIOS</v>
          </cell>
          <cell r="Q26" t="str">
            <v>3</v>
          </cell>
          <cell r="S26">
            <v>1833909</v>
          </cell>
          <cell r="V26">
            <v>1833909</v>
          </cell>
        </row>
        <row r="27">
          <cell r="A27" t="str">
            <v>36211</v>
          </cell>
          <cell r="B27" t="str">
            <v>FUNDACAO NACIONAL DE SAUDE</v>
          </cell>
          <cell r="C27" t="str">
            <v>28</v>
          </cell>
          <cell r="E27" t="str">
            <v>846</v>
          </cell>
          <cell r="H27" t="str">
            <v>0901</v>
          </cell>
          <cell r="I27" t="str">
            <v>OPERACOES ESPECIAIS: CUMPRIMENTO DE SENTENCAS JUDICIAIS</v>
          </cell>
          <cell r="J27" t="str">
            <v>0005</v>
          </cell>
          <cell r="K27" t="str">
            <v>CUMPRIMENTO DE SENTENCA JUDICIAL TRANSITADA EM JULGADO (PREC</v>
          </cell>
          <cell r="L27" t="str">
            <v>2</v>
          </cell>
          <cell r="N27" t="str">
            <v>6100</v>
          </cell>
          <cell r="P27" t="str">
            <v>RECURSOS ORDINARIOS</v>
          </cell>
          <cell r="Q27" t="str">
            <v>1</v>
          </cell>
          <cell r="S27">
            <v>233665</v>
          </cell>
          <cell r="V27">
            <v>231810.45</v>
          </cell>
          <cell r="W27">
            <v>0</v>
          </cell>
        </row>
        <row r="28">
          <cell r="A28" t="str">
            <v>36211</v>
          </cell>
          <cell r="B28" t="str">
            <v>FUNDACAO NACIONAL DE SAUDE</v>
          </cell>
          <cell r="C28" t="str">
            <v>28</v>
          </cell>
          <cell r="E28" t="str">
            <v>846</v>
          </cell>
          <cell r="H28" t="str">
            <v>0901</v>
          </cell>
          <cell r="I28" t="str">
            <v>OPERACOES ESPECIAIS: CUMPRIMENTO DE SENTENCAS JUDICIAIS</v>
          </cell>
          <cell r="J28" t="str">
            <v>00G5</v>
          </cell>
          <cell r="K28" t="str">
            <v>CONTRIBUICAO DA UNIAO, DE SUAS AUTARQUIAS E FUNDACOES PARA O</v>
          </cell>
          <cell r="L28" t="str">
            <v>2</v>
          </cell>
          <cell r="N28" t="str">
            <v>6100</v>
          </cell>
          <cell r="P28" t="str">
            <v>RECURSOS ORDINARIOS</v>
          </cell>
          <cell r="Q28" t="str">
            <v>1</v>
          </cell>
          <cell r="S28">
            <v>17017</v>
          </cell>
          <cell r="V28">
            <v>17017</v>
          </cell>
        </row>
        <row r="29">
          <cell r="A29" t="str">
            <v>38201</v>
          </cell>
          <cell r="B29" t="str">
            <v>FUND.JORGE DUPRAT FIG.DE SEG.E MED.DO TRAB.</v>
          </cell>
          <cell r="C29" t="str">
            <v>28</v>
          </cell>
          <cell r="E29" t="str">
            <v>846</v>
          </cell>
          <cell r="H29" t="str">
            <v>0901</v>
          </cell>
          <cell r="I29" t="str">
            <v>OPERACOES ESPECIAIS: CUMPRIMENTO DE SENTENCAS JUDICIAIS</v>
          </cell>
          <cell r="J29" t="str">
            <v>0005</v>
          </cell>
          <cell r="K29" t="str">
            <v>CUMPRIMENTO DE SENTENCA JUDICIAL TRANSITADA EM JULGADO (PREC</v>
          </cell>
          <cell r="L29" t="str">
            <v>1</v>
          </cell>
          <cell r="N29" t="str">
            <v>0100</v>
          </cell>
          <cell r="P29" t="str">
            <v>RECURSOS ORDINARIOS</v>
          </cell>
          <cell r="Q29" t="str">
            <v>1</v>
          </cell>
          <cell r="S29">
            <v>76344</v>
          </cell>
          <cell r="V29">
            <v>76344</v>
          </cell>
        </row>
        <row r="30">
          <cell r="A30" t="str">
            <v>38201</v>
          </cell>
          <cell r="B30" t="str">
            <v>FUND.JORGE DUPRAT FIG.DE SEG.E MED.DO TRAB.</v>
          </cell>
          <cell r="C30" t="str">
            <v>28</v>
          </cell>
          <cell r="E30" t="str">
            <v>846</v>
          </cell>
          <cell r="H30" t="str">
            <v>0901</v>
          </cell>
          <cell r="I30" t="str">
            <v>OPERACOES ESPECIAIS: CUMPRIMENTO DE SENTENCAS JUDICIAIS</v>
          </cell>
          <cell r="J30" t="str">
            <v>00G5</v>
          </cell>
          <cell r="K30" t="str">
            <v>CONTRIBUICAO DA UNIAO, DE SUAS AUTARQUIAS E FUNDACOES PARA O</v>
          </cell>
          <cell r="L30" t="str">
            <v>1</v>
          </cell>
          <cell r="N30" t="str">
            <v>0100</v>
          </cell>
          <cell r="P30" t="str">
            <v>RECURSOS ORDINARIOS</v>
          </cell>
          <cell r="Q30" t="str">
            <v>1</v>
          </cell>
          <cell r="S30">
            <v>5878</v>
          </cell>
          <cell r="V30">
            <v>5878</v>
          </cell>
        </row>
        <row r="31">
          <cell r="A31" t="str">
            <v>42204</v>
          </cell>
          <cell r="B31" t="str">
            <v>INSTITUTO DO PATRIMONIO HIST. E ART. NACIONAL</v>
          </cell>
          <cell r="C31" t="str">
            <v>28</v>
          </cell>
          <cell r="E31" t="str">
            <v>846</v>
          </cell>
          <cell r="H31" t="str">
            <v>0901</v>
          </cell>
          <cell r="I31" t="str">
            <v>OPERACOES ESPECIAIS: CUMPRIMENTO DE SENTENCAS JUDICIAIS</v>
          </cell>
          <cell r="J31" t="str">
            <v>0005</v>
          </cell>
          <cell r="K31" t="str">
            <v>CUMPRIMENTO DE SENTENCA JUDICIAL TRANSITADA EM JULGADO (PREC</v>
          </cell>
          <cell r="L31" t="str">
            <v>1</v>
          </cell>
          <cell r="N31" t="str">
            <v>0100</v>
          </cell>
          <cell r="P31" t="str">
            <v>RECURSOS ORDINARIOS</v>
          </cell>
          <cell r="Q31" t="str">
            <v>1</v>
          </cell>
          <cell r="S31">
            <v>280280</v>
          </cell>
          <cell r="V31">
            <v>280280</v>
          </cell>
        </row>
        <row r="32">
          <cell r="A32" t="str">
            <v>42204</v>
          </cell>
          <cell r="B32" t="str">
            <v>INSTITUTO DO PATRIMONIO HIST. E ART. NACIONAL</v>
          </cell>
          <cell r="C32" t="str">
            <v>28</v>
          </cell>
          <cell r="E32" t="str">
            <v>846</v>
          </cell>
          <cell r="H32" t="str">
            <v>0901</v>
          </cell>
          <cell r="I32" t="str">
            <v>OPERACOES ESPECIAIS: CUMPRIMENTO DE SENTENCAS JUDICIAIS</v>
          </cell>
          <cell r="J32" t="str">
            <v>00G5</v>
          </cell>
          <cell r="K32" t="str">
            <v>CONTRIBUICAO DA UNIAO, DE SUAS AUTARQUIAS E FUNDACOES PARA O</v>
          </cell>
          <cell r="L32" t="str">
            <v>1</v>
          </cell>
          <cell r="N32" t="str">
            <v>0100</v>
          </cell>
          <cell r="P32" t="str">
            <v>RECURSOS ORDINARIOS</v>
          </cell>
          <cell r="Q32" t="str">
            <v>1</v>
          </cell>
          <cell r="S32">
            <v>21582</v>
          </cell>
          <cell r="V32">
            <v>21582</v>
          </cell>
        </row>
        <row r="33">
          <cell r="A33" t="str">
            <v>44201</v>
          </cell>
          <cell r="B33" t="str">
            <v>INST.BRAS.DO MEIO AMB.E REC.NAT.RENOVAVEIS</v>
          </cell>
          <cell r="C33" t="str">
            <v>28</v>
          </cell>
          <cell r="E33" t="str">
            <v>846</v>
          </cell>
          <cell r="H33" t="str">
            <v>0901</v>
          </cell>
          <cell r="I33" t="str">
            <v>OPERACOES ESPECIAIS: CUMPRIMENTO DE SENTENCAS JUDICIAIS</v>
          </cell>
          <cell r="J33" t="str">
            <v>0005</v>
          </cell>
          <cell r="K33" t="str">
            <v>CUMPRIMENTO DE SENTENCA JUDICIAL TRANSITADA EM JULGADO (PREC</v>
          </cell>
          <cell r="L33" t="str">
            <v>1</v>
          </cell>
          <cell r="N33" t="str">
            <v>0100</v>
          </cell>
          <cell r="P33" t="str">
            <v>RECURSOS ORDINARIOS</v>
          </cell>
          <cell r="Q33" t="str">
            <v>3</v>
          </cell>
          <cell r="S33">
            <v>79837</v>
          </cell>
          <cell r="T33">
            <v>0</v>
          </cell>
          <cell r="V33">
            <v>199.39</v>
          </cell>
          <cell r="W33">
            <v>199.39</v>
          </cell>
          <cell r="X33">
            <v>199.39</v>
          </cell>
        </row>
        <row r="34">
          <cell r="A34" t="str">
            <v>49201</v>
          </cell>
          <cell r="B34" t="str">
            <v>INSTITUTO NAC. DE COLONIZACAO E REF. AGRARIA</v>
          </cell>
          <cell r="C34" t="str">
            <v>28</v>
          </cell>
          <cell r="E34" t="str">
            <v>846</v>
          </cell>
          <cell r="H34" t="str">
            <v>0901</v>
          </cell>
          <cell r="I34" t="str">
            <v>OPERACOES ESPECIAIS: CUMPRIMENTO DE SENTENCAS JUDICIAIS</v>
          </cell>
          <cell r="J34" t="str">
            <v>0005</v>
          </cell>
          <cell r="K34" t="str">
            <v>CUMPRIMENTO DE SENTENCA JUDICIAL TRANSITADA EM JULGADO (PREC</v>
          </cell>
          <cell r="L34" t="str">
            <v>1</v>
          </cell>
          <cell r="N34" t="str">
            <v>0100</v>
          </cell>
          <cell r="P34" t="str">
            <v>RECURSOS ORDINARIOS</v>
          </cell>
          <cell r="Q34" t="str">
            <v>5</v>
          </cell>
          <cell r="S34">
            <v>14532952</v>
          </cell>
          <cell r="V34">
            <v>96241.3</v>
          </cell>
          <cell r="W34">
            <v>96241.3</v>
          </cell>
          <cell r="X34">
            <v>96241.3</v>
          </cell>
        </row>
        <row r="35">
          <cell r="A35" t="str">
            <v>49201</v>
          </cell>
          <cell r="B35" t="str">
            <v>INSTITUTO NAC. DE COLONIZACAO E REF. AGRARIA</v>
          </cell>
          <cell r="C35" t="str">
            <v>28</v>
          </cell>
          <cell r="E35" t="str">
            <v>846</v>
          </cell>
          <cell r="H35" t="str">
            <v>0901</v>
          </cell>
          <cell r="I35" t="str">
            <v>OPERACOES ESPECIAIS: CUMPRIMENTO DE SENTENCAS JUDICIAIS</v>
          </cell>
          <cell r="J35" t="str">
            <v>0005</v>
          </cell>
          <cell r="K35" t="str">
            <v>CUMPRIMENTO DE SENTENCA JUDICIAL TRANSITADA EM JULGADO (PREC</v>
          </cell>
          <cell r="L35" t="str">
            <v>1</v>
          </cell>
          <cell r="N35" t="str">
            <v>0100</v>
          </cell>
          <cell r="P35" t="str">
            <v>RECURSOS ORDINARIOS</v>
          </cell>
          <cell r="Q35" t="str">
            <v>3</v>
          </cell>
          <cell r="S35">
            <v>2044888</v>
          </cell>
          <cell r="V35">
            <v>99235.57</v>
          </cell>
          <cell r="W35">
            <v>18314.7</v>
          </cell>
          <cell r="X35">
            <v>18314.7</v>
          </cell>
        </row>
        <row r="36">
          <cell r="A36" t="str">
            <v>49201</v>
          </cell>
          <cell r="B36" t="str">
            <v>INSTITUTO NAC. DE COLONIZACAO E REF. AGRARIA</v>
          </cell>
          <cell r="C36" t="str">
            <v>28</v>
          </cell>
          <cell r="E36" t="str">
            <v>846</v>
          </cell>
          <cell r="H36" t="str">
            <v>0901</v>
          </cell>
          <cell r="I36" t="str">
            <v>OPERACOES ESPECIAIS: CUMPRIMENTO DE SENTENCAS JUDICIAIS</v>
          </cell>
          <cell r="J36" t="str">
            <v>0005</v>
          </cell>
          <cell r="K36" t="str">
            <v>CUMPRIMENTO DE SENTENCA JUDICIAL TRANSITADA EM JULGADO (PREC</v>
          </cell>
          <cell r="L36" t="str">
            <v>1</v>
          </cell>
          <cell r="N36" t="str">
            <v>0100</v>
          </cell>
          <cell r="P36" t="str">
            <v>RECURSOS ORDINARIOS</v>
          </cell>
          <cell r="Q36" t="str">
            <v>1</v>
          </cell>
          <cell r="S36">
            <v>280765</v>
          </cell>
          <cell r="V36">
            <v>280765</v>
          </cell>
        </row>
        <row r="37">
          <cell r="A37" t="str">
            <v>49201</v>
          </cell>
          <cell r="B37" t="str">
            <v>INSTITUTO NAC. DE COLONIZACAO E REF. AGRARIA</v>
          </cell>
          <cell r="C37" t="str">
            <v>28</v>
          </cell>
          <cell r="E37" t="str">
            <v>846</v>
          </cell>
          <cell r="H37" t="str">
            <v>0901</v>
          </cell>
          <cell r="I37" t="str">
            <v>OPERACOES ESPECIAIS: CUMPRIMENTO DE SENTENCAS JUDICIAIS</v>
          </cell>
          <cell r="J37" t="str">
            <v>00G5</v>
          </cell>
          <cell r="K37" t="str">
            <v>CONTRIBUICAO DA UNIAO, DE SUAS AUTARQUIAS E FUNDACOES PARA O</v>
          </cell>
          <cell r="L37" t="str">
            <v>1</v>
          </cell>
          <cell r="N37" t="str">
            <v>0100</v>
          </cell>
          <cell r="P37" t="str">
            <v>RECURSOS ORDINARIOS</v>
          </cell>
          <cell r="Q37" t="str">
            <v>1</v>
          </cell>
          <cell r="S37">
            <v>21619</v>
          </cell>
          <cell r="V37">
            <v>21619</v>
          </cell>
        </row>
        <row r="38">
          <cell r="A38" t="str">
            <v>55901</v>
          </cell>
          <cell r="B38" t="str">
            <v>FUNDO NACIONAL DE ASSISTENCIA SOCIAL</v>
          </cell>
          <cell r="C38" t="str">
            <v>28</v>
          </cell>
          <cell r="E38" t="str">
            <v>846</v>
          </cell>
          <cell r="H38" t="str">
            <v>0901</v>
          </cell>
          <cell r="I38" t="str">
            <v>OPERACOES ESPECIAIS: CUMPRIMENTO DE SENTENCAS JUDICIAIS</v>
          </cell>
          <cell r="J38" t="str">
            <v>0005</v>
          </cell>
          <cell r="K38" t="str">
            <v>CUMPRIMENTO DE SENTENCA JUDICIAL TRANSITADA EM JULGADO (PREC</v>
          </cell>
          <cell r="L38" t="str">
            <v>2</v>
          </cell>
          <cell r="N38" t="str">
            <v>0100</v>
          </cell>
          <cell r="P38" t="str">
            <v>RECURSOS ORDINARIOS</v>
          </cell>
          <cell r="Q38" t="str">
            <v>3</v>
          </cell>
          <cell r="S38">
            <v>31622127</v>
          </cell>
          <cell r="V38">
            <v>31622127</v>
          </cell>
        </row>
        <row r="39">
          <cell r="A39" t="str">
            <v>55901</v>
          </cell>
          <cell r="B39" t="str">
            <v>FUNDO NACIONAL DE ASSISTENCIA SOCIAL</v>
          </cell>
          <cell r="C39" t="str">
            <v>28</v>
          </cell>
          <cell r="E39" t="str">
            <v>846</v>
          </cell>
          <cell r="H39" t="str">
            <v>0901</v>
          </cell>
          <cell r="I39" t="str">
            <v>OPERACOES ESPECIAIS: CUMPRIMENTO DE SENTENCAS JUDICIAIS</v>
          </cell>
          <cell r="J39" t="str">
            <v>0625</v>
          </cell>
          <cell r="K39" t="str">
            <v>CUMPRIMENTO DE SENTENCA JUDICIAL TRANSITADA EM JULGADO DE PE</v>
          </cell>
          <cell r="L39" t="str">
            <v>2</v>
          </cell>
          <cell r="N39" t="str">
            <v>0100</v>
          </cell>
          <cell r="P39" t="str">
            <v>RECURSOS ORDINARIOS</v>
          </cell>
          <cell r="Q39" t="str">
            <v>3</v>
          </cell>
          <cell r="S39">
            <v>182781070</v>
          </cell>
          <cell r="V39">
            <v>182458071.78</v>
          </cell>
          <cell r="W39">
            <v>182458071.78</v>
          </cell>
          <cell r="X39">
            <v>182458071.78</v>
          </cell>
        </row>
        <row r="40">
          <cell r="A40" t="str">
            <v>71103</v>
          </cell>
          <cell r="B40" t="str">
            <v>ENCARGOS FINANC.DA UNIAO-SENTENCAS JUDICIAIS</v>
          </cell>
          <cell r="C40" t="str">
            <v>28</v>
          </cell>
          <cell r="E40" t="str">
            <v>846</v>
          </cell>
          <cell r="H40" t="str">
            <v>0901</v>
          </cell>
          <cell r="I40" t="str">
            <v>OPERACOES ESPECIAIS: CUMPRIMENTO DE SENTENCAS JUDICIAIS</v>
          </cell>
          <cell r="J40" t="str">
            <v>0005</v>
          </cell>
          <cell r="K40" t="str">
            <v>CUMPRIMENTO DE SENTENCA JUDICIAL TRANSITADA EM JULGADO (PREC</v>
          </cell>
          <cell r="L40" t="str">
            <v>1</v>
          </cell>
          <cell r="N40" t="str">
            <v>0100</v>
          </cell>
          <cell r="P40" t="str">
            <v>RECURSOS ORDINARIOS</v>
          </cell>
          <cell r="Q40" t="str">
            <v>5</v>
          </cell>
          <cell r="S40">
            <v>31608566</v>
          </cell>
          <cell r="V40">
            <v>0</v>
          </cell>
        </row>
        <row r="41">
          <cell r="A41" t="str">
            <v>71103</v>
          </cell>
          <cell r="B41" t="str">
            <v>ENCARGOS FINANC.DA UNIAO-SENTENCAS JUDICIAIS</v>
          </cell>
          <cell r="C41" t="str">
            <v>28</v>
          </cell>
          <cell r="E41" t="str">
            <v>846</v>
          </cell>
          <cell r="H41" t="str">
            <v>0901</v>
          </cell>
          <cell r="I41" t="str">
            <v>OPERACOES ESPECIAIS: CUMPRIMENTO DE SENTENCAS JUDICIAIS</v>
          </cell>
          <cell r="J41" t="str">
            <v>0005</v>
          </cell>
          <cell r="K41" t="str">
            <v>CUMPRIMENTO DE SENTENCA JUDICIAL TRANSITADA EM JULGADO (PREC</v>
          </cell>
          <cell r="L41" t="str">
            <v>1</v>
          </cell>
          <cell r="N41" t="str">
            <v>0100</v>
          </cell>
          <cell r="P41" t="str">
            <v>RECURSOS ORDINARIOS</v>
          </cell>
          <cell r="Q41" t="str">
            <v>3</v>
          </cell>
          <cell r="S41">
            <v>638692133</v>
          </cell>
          <cell r="V41">
            <v>108109367.86</v>
          </cell>
        </row>
        <row r="42">
          <cell r="A42" t="str">
            <v>71103</v>
          </cell>
          <cell r="B42" t="str">
            <v>ENCARGOS FINANC.DA UNIAO-SENTENCAS JUDICIAIS</v>
          </cell>
          <cell r="C42" t="str">
            <v>28</v>
          </cell>
          <cell r="E42" t="str">
            <v>846</v>
          </cell>
          <cell r="H42" t="str">
            <v>0901</v>
          </cell>
          <cell r="I42" t="str">
            <v>OPERACOES ESPECIAIS: CUMPRIMENTO DE SENTENCAS JUDICIAIS</v>
          </cell>
          <cell r="J42" t="str">
            <v>0005</v>
          </cell>
          <cell r="K42" t="str">
            <v>CUMPRIMENTO DE SENTENCA JUDICIAL TRANSITADA EM JULGADO (PREC</v>
          </cell>
          <cell r="L42" t="str">
            <v>1</v>
          </cell>
          <cell r="N42" t="str">
            <v>0100</v>
          </cell>
          <cell r="P42" t="str">
            <v>RECURSOS ORDINARIOS</v>
          </cell>
          <cell r="Q42" t="str">
            <v>1</v>
          </cell>
          <cell r="S42">
            <v>211034225</v>
          </cell>
          <cell r="V42">
            <v>211034225</v>
          </cell>
        </row>
        <row r="43">
          <cell r="A43" t="str">
            <v>71103</v>
          </cell>
          <cell r="B43" t="str">
            <v>ENCARGOS FINANC.DA UNIAO-SENTENCAS JUDICIAIS</v>
          </cell>
          <cell r="C43" t="str">
            <v>28</v>
          </cell>
          <cell r="E43" t="str">
            <v>846</v>
          </cell>
          <cell r="H43" t="str">
            <v>0901</v>
          </cell>
          <cell r="I43" t="str">
            <v>OPERACOES ESPECIAIS: CUMPRIMENTO DE SENTENCAS JUDICIAIS</v>
          </cell>
          <cell r="J43" t="str">
            <v>00G5</v>
          </cell>
          <cell r="K43" t="str">
            <v>CONTRIBUICAO DA UNIAO, DE SUAS AUTARQUIAS E FUNDACOES PARA O</v>
          </cell>
          <cell r="L43" t="str">
            <v>1</v>
          </cell>
          <cell r="N43" t="str">
            <v>0100</v>
          </cell>
          <cell r="P43" t="str">
            <v>RECURSOS ORDINARIOS</v>
          </cell>
          <cell r="Q43" t="str">
            <v>1</v>
          </cell>
          <cell r="S43">
            <v>16249635</v>
          </cell>
          <cell r="V43">
            <v>16249635</v>
          </cell>
          <cell r="W43">
            <v>5118788.0199999996</v>
          </cell>
          <cell r="X43">
            <v>5118788.0199999996</v>
          </cell>
        </row>
        <row r="44">
          <cell r="A44" t="str">
            <v>71103</v>
          </cell>
          <cell r="B44" t="str">
            <v>ENCARGOS FINANC.DA UNIAO-SENTENCAS JUDICIAIS</v>
          </cell>
          <cell r="C44" t="str">
            <v>28</v>
          </cell>
          <cell r="E44" t="str">
            <v>846</v>
          </cell>
          <cell r="H44" t="str">
            <v>0901</v>
          </cell>
          <cell r="I44" t="str">
            <v>OPERACOES ESPECIAIS: CUMPRIMENTO DE SENTENCAS JUDICIAIS</v>
          </cell>
          <cell r="J44" t="str">
            <v>0625</v>
          </cell>
          <cell r="K44" t="str">
            <v>CUMPRIMENTO DE SENTENCA JUDICIAL TRANSITADA EM JULGADO DE PE</v>
          </cell>
          <cell r="L44" t="str">
            <v>1</v>
          </cell>
          <cell r="N44" t="str">
            <v>0100</v>
          </cell>
          <cell r="P44" t="str">
            <v>RECURSOS ORDINARIOS</v>
          </cell>
          <cell r="Q44" t="str">
            <v>5</v>
          </cell>
          <cell r="S44">
            <v>58934</v>
          </cell>
          <cell r="V44">
            <v>43877.62</v>
          </cell>
          <cell r="W44">
            <v>43877.62</v>
          </cell>
          <cell r="X44">
            <v>43877.62</v>
          </cell>
        </row>
        <row r="45">
          <cell r="A45" t="str">
            <v>71103</v>
          </cell>
          <cell r="B45" t="str">
            <v>ENCARGOS FINANC.DA UNIAO-SENTENCAS JUDICIAIS</v>
          </cell>
          <cell r="C45" t="str">
            <v>28</v>
          </cell>
          <cell r="E45" t="str">
            <v>846</v>
          </cell>
          <cell r="H45" t="str">
            <v>0901</v>
          </cell>
          <cell r="I45" t="str">
            <v>OPERACOES ESPECIAIS: CUMPRIMENTO DE SENTENCAS JUDICIAIS</v>
          </cell>
          <cell r="J45" t="str">
            <v>0625</v>
          </cell>
          <cell r="K45" t="str">
            <v>CUMPRIMENTO DE SENTENCA JUDICIAL TRANSITADA EM JULGADO DE PE</v>
          </cell>
          <cell r="L45" t="str">
            <v>1</v>
          </cell>
          <cell r="N45" t="str">
            <v>0100</v>
          </cell>
          <cell r="P45" t="str">
            <v>RECURSOS ORDINARIOS</v>
          </cell>
          <cell r="Q45" t="str">
            <v>3</v>
          </cell>
          <cell r="S45">
            <v>203316162</v>
          </cell>
          <cell r="V45">
            <v>202633120.16</v>
          </cell>
          <cell r="W45">
            <v>202633120.16</v>
          </cell>
          <cell r="X45">
            <v>202633120.16</v>
          </cell>
        </row>
        <row r="46">
          <cell r="A46" t="str">
            <v>71103</v>
          </cell>
          <cell r="B46" t="str">
            <v>ENCARGOS FINANC.DA UNIAO-SENTENCAS JUDICIAIS</v>
          </cell>
          <cell r="C46" t="str">
            <v>28</v>
          </cell>
          <cell r="E46" t="str">
            <v>846</v>
          </cell>
          <cell r="H46" t="str">
            <v>0901</v>
          </cell>
          <cell r="I46" t="str">
            <v>OPERACOES ESPECIAIS: CUMPRIMENTO DE SENTENCAS JUDICIAIS</v>
          </cell>
          <cell r="J46" t="str">
            <v>0625</v>
          </cell>
          <cell r="K46" t="str">
            <v>CUMPRIMENTO DE SENTENCA JUDICIAL TRANSITADA EM JULGADO DE PE</v>
          </cell>
          <cell r="L46" t="str">
            <v>1</v>
          </cell>
          <cell r="N46" t="str">
            <v>0100</v>
          </cell>
          <cell r="P46" t="str">
            <v>RECURSOS ORDINARIOS</v>
          </cell>
          <cell r="Q46" t="str">
            <v>1</v>
          </cell>
          <cell r="S46">
            <v>92683660</v>
          </cell>
          <cell r="V46">
            <v>92592359.170000002</v>
          </cell>
          <cell r="W46">
            <v>92592359.170000002</v>
          </cell>
          <cell r="X46">
            <v>92592359.170000002</v>
          </cell>
        </row>
      </sheetData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3"/>
  <sheetViews>
    <sheetView tabSelected="1" view="pageBreakPreview" zoomScaleNormal="100" zoomScaleSheetLayoutView="100" workbookViewId="0">
      <selection activeCell="B3" sqref="B3"/>
    </sheetView>
  </sheetViews>
  <sheetFormatPr defaultRowHeight="12.75"/>
  <cols>
    <col min="1" max="1" width="2.42578125" customWidth="1"/>
    <col min="2" max="2" width="16.140625" customWidth="1"/>
    <col min="3" max="3" width="48" customWidth="1"/>
    <col min="4" max="4" width="9.5703125" bestFit="1" customWidth="1"/>
    <col min="5" max="5" width="14.85546875" customWidth="1"/>
    <col min="6" max="7" width="62.140625" customWidth="1"/>
    <col min="8" max="8" width="6" customWidth="1"/>
    <col min="10" max="10" width="27.140625" customWidth="1"/>
    <col min="13" max="13" width="14" customWidth="1"/>
    <col min="14" max="16" width="14.140625" customWidth="1"/>
    <col min="17" max="17" width="14" customWidth="1"/>
    <col min="19" max="20" width="14" customWidth="1"/>
    <col min="22" max="22" width="14" customWidth="1"/>
    <col min="24" max="24" width="14" customWidth="1"/>
  </cols>
  <sheetData>
    <row r="1" spans="2:25">
      <c r="B1" s="1" t="s">
        <v>0</v>
      </c>
      <c r="C1" s="1"/>
      <c r="D1" s="1"/>
      <c r="E1" s="1"/>
      <c r="F1" s="2"/>
      <c r="G1" s="2"/>
      <c r="H1" s="2"/>
      <c r="I1" s="3"/>
      <c r="J1" s="3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4"/>
      <c r="W1" s="2"/>
      <c r="X1" s="4"/>
      <c r="Y1" s="2"/>
    </row>
    <row r="2" spans="2:25">
      <c r="B2" s="1" t="s">
        <v>1</v>
      </c>
      <c r="C2" s="1" t="s">
        <v>2</v>
      </c>
      <c r="D2" s="1"/>
      <c r="E2" s="1"/>
      <c r="F2" s="2"/>
      <c r="G2" s="2"/>
      <c r="H2" s="2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4"/>
      <c r="W2" s="2"/>
      <c r="X2" s="4"/>
      <c r="Y2" s="2"/>
    </row>
    <row r="3" spans="2:25">
      <c r="B3" s="1" t="s">
        <v>3</v>
      </c>
      <c r="C3" s="5" t="s">
        <v>4</v>
      </c>
      <c r="D3" s="5"/>
      <c r="E3" s="5"/>
      <c r="F3" s="2"/>
      <c r="G3" s="2"/>
      <c r="H3" s="2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2"/>
      <c r="U3" s="2"/>
      <c r="V3" s="4"/>
      <c r="W3" s="2"/>
      <c r="X3" s="4"/>
      <c r="Y3" s="2"/>
    </row>
    <row r="4" spans="2:25">
      <c r="B4" s="6" t="s">
        <v>5</v>
      </c>
      <c r="C4" s="7">
        <v>42278</v>
      </c>
      <c r="D4" s="8"/>
      <c r="E4" s="6"/>
      <c r="F4" s="2"/>
      <c r="G4" s="2"/>
      <c r="H4" s="2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4"/>
      <c r="W4" s="2"/>
      <c r="X4" s="4"/>
      <c r="Y4" s="2"/>
    </row>
    <row r="5" spans="2:25">
      <c r="B5" s="9" t="s">
        <v>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2:25" ht="13.5" thickBot="1">
      <c r="B6" s="2"/>
      <c r="C6" s="2"/>
      <c r="D6" s="2"/>
      <c r="E6" s="2"/>
      <c r="F6" s="2"/>
      <c r="G6" s="2"/>
      <c r="H6" s="2"/>
      <c r="I6" s="3"/>
      <c r="J6" s="3"/>
      <c r="K6" s="3"/>
      <c r="L6" s="2"/>
      <c r="M6" s="2"/>
      <c r="N6" s="2"/>
      <c r="O6" s="2"/>
      <c r="P6" s="2"/>
      <c r="Q6" s="2"/>
      <c r="R6" s="2"/>
      <c r="S6" s="2"/>
      <c r="T6" s="2"/>
      <c r="U6" s="2"/>
      <c r="V6" s="4"/>
      <c r="W6" s="2"/>
      <c r="X6" s="4"/>
      <c r="Y6" s="2"/>
    </row>
    <row r="7" spans="2:25" ht="23.25" customHeight="1" thickBot="1">
      <c r="B7" s="10" t="s">
        <v>7</v>
      </c>
      <c r="C7" s="11"/>
      <c r="D7" s="11"/>
      <c r="E7" s="11"/>
      <c r="F7" s="11"/>
      <c r="G7" s="11"/>
      <c r="H7" s="11"/>
      <c r="I7" s="11"/>
      <c r="J7" s="11"/>
      <c r="K7" s="12"/>
      <c r="L7" s="13" t="s">
        <v>8</v>
      </c>
      <c r="M7" s="14" t="s">
        <v>9</v>
      </c>
      <c r="N7" s="15"/>
      <c r="O7" s="13" t="s">
        <v>10</v>
      </c>
      <c r="P7" s="13" t="s">
        <v>11</v>
      </c>
      <c r="Q7" s="10" t="s">
        <v>12</v>
      </c>
      <c r="R7" s="12"/>
      <c r="S7" s="13" t="s">
        <v>13</v>
      </c>
      <c r="T7" s="10" t="s">
        <v>14</v>
      </c>
      <c r="U7" s="11"/>
      <c r="V7" s="11"/>
      <c r="W7" s="11"/>
      <c r="X7" s="11"/>
      <c r="Y7" s="12"/>
    </row>
    <row r="8" spans="2:25" ht="20.25" customHeight="1">
      <c r="B8" s="16" t="s">
        <v>15</v>
      </c>
      <c r="C8" s="17"/>
      <c r="D8" s="18" t="s">
        <v>16</v>
      </c>
      <c r="E8" s="18" t="s">
        <v>17</v>
      </c>
      <c r="F8" s="19" t="s">
        <v>18</v>
      </c>
      <c r="G8" s="20"/>
      <c r="H8" s="18" t="s">
        <v>19</v>
      </c>
      <c r="I8" s="21" t="s">
        <v>20</v>
      </c>
      <c r="J8" s="22"/>
      <c r="K8" s="18" t="s">
        <v>21</v>
      </c>
      <c r="L8" s="23"/>
      <c r="M8" s="24" t="s">
        <v>22</v>
      </c>
      <c r="N8" s="24" t="s">
        <v>23</v>
      </c>
      <c r="O8" s="23"/>
      <c r="P8" s="23"/>
      <c r="Q8" s="25" t="s">
        <v>24</v>
      </c>
      <c r="R8" s="25" t="s">
        <v>25</v>
      </c>
      <c r="S8" s="23"/>
      <c r="T8" s="26" t="s">
        <v>26</v>
      </c>
      <c r="U8" s="27" t="s">
        <v>27</v>
      </c>
      <c r="V8" s="26" t="s">
        <v>28</v>
      </c>
      <c r="W8" s="28" t="s">
        <v>27</v>
      </c>
      <c r="X8" s="29" t="s">
        <v>29</v>
      </c>
      <c r="Y8" s="28" t="s">
        <v>27</v>
      </c>
    </row>
    <row r="9" spans="2:25" ht="20.25" customHeight="1" thickBot="1">
      <c r="B9" s="30" t="s">
        <v>30</v>
      </c>
      <c r="C9" s="30" t="s">
        <v>31</v>
      </c>
      <c r="D9" s="31"/>
      <c r="E9" s="31"/>
      <c r="F9" s="32" t="s">
        <v>32</v>
      </c>
      <c r="G9" s="32" t="s">
        <v>33</v>
      </c>
      <c r="H9" s="31"/>
      <c r="I9" s="32" t="s">
        <v>30</v>
      </c>
      <c r="J9" s="32" t="s">
        <v>31</v>
      </c>
      <c r="K9" s="31"/>
      <c r="L9" s="30" t="s">
        <v>34</v>
      </c>
      <c r="M9" s="33" t="s">
        <v>35</v>
      </c>
      <c r="N9" s="33" t="s">
        <v>36</v>
      </c>
      <c r="O9" s="33" t="s">
        <v>37</v>
      </c>
      <c r="P9" s="33" t="s">
        <v>38</v>
      </c>
      <c r="Q9" s="33" t="s">
        <v>39</v>
      </c>
      <c r="R9" s="33" t="s">
        <v>40</v>
      </c>
      <c r="S9" s="30" t="s">
        <v>41</v>
      </c>
      <c r="T9" s="34" t="s">
        <v>42</v>
      </c>
      <c r="U9" s="35" t="s">
        <v>43</v>
      </c>
      <c r="V9" s="34" t="s">
        <v>44</v>
      </c>
      <c r="W9" s="35" t="s">
        <v>45</v>
      </c>
      <c r="X9" s="36" t="s">
        <v>46</v>
      </c>
      <c r="Y9" s="35" t="s">
        <v>47</v>
      </c>
    </row>
    <row r="10" spans="2:25" ht="26.25" customHeight="1">
      <c r="B10" s="37" t="str">
        <f>+[1]Out_Tesouro!A6</f>
        <v>24204</v>
      </c>
      <c r="C10" s="38" t="str">
        <f>+[1]Out_Tesouro!B6</f>
        <v>COMISSAO NACIONAL DE ENERGIA NUCLEAR - CNEN</v>
      </c>
      <c r="D10" s="39" t="str">
        <f>+CONCATENATE([1]Out_Tesouro!C6,".",[1]Out_Tesouro!E6)</f>
        <v>28.846</v>
      </c>
      <c r="E10" s="39" t="str">
        <f>+CONCATENATE([1]Out_Tesouro!H6,".",[1]Out_Tesouro!J6)</f>
        <v>0901.0005</v>
      </c>
      <c r="F10" s="40" t="str">
        <f>[1]Out_Tesouro!I6</f>
        <v>OPERACOES ESPECIAIS: CUMPRIMENTO DE SENTENCAS JUDICIAIS</v>
      </c>
      <c r="G10" s="41" t="str">
        <f>[1]Out_Tesouro!K6</f>
        <v>CUMPRIMENTO DE SENTENCA JUDICIAL TRANSITADA EM JULGADO (PREC</v>
      </c>
      <c r="H10" s="37" t="str">
        <f>IF([1]Out_Tesouro!L6="1","F","S")</f>
        <v>F</v>
      </c>
      <c r="I10" s="37" t="str">
        <f>+[1]Out_Tesouro!N6</f>
        <v>0100</v>
      </c>
      <c r="J10" s="42" t="str">
        <f>+[1]Out_Tesouro!P6</f>
        <v>RECURSOS ORDINARIOS</v>
      </c>
      <c r="K10" s="37" t="str">
        <f>+[1]Out_Tesouro!Q6</f>
        <v>1</v>
      </c>
      <c r="L10" s="43"/>
      <c r="M10" s="44"/>
      <c r="N10" s="44"/>
      <c r="O10" s="45">
        <f>L10+M10-N10</f>
        <v>0</v>
      </c>
      <c r="P10" s="43"/>
      <c r="Q10" s="46">
        <f>[1]Out_Tesouro!S6</f>
        <v>349599</v>
      </c>
      <c r="R10" s="46">
        <f>[1]Out_Tesouro!T6</f>
        <v>0</v>
      </c>
      <c r="S10" s="46">
        <f>O10-P10+Q10+R10</f>
        <v>349599</v>
      </c>
      <c r="T10" s="46">
        <f>[1]Out_Tesouro!V6</f>
        <v>349599</v>
      </c>
      <c r="U10" s="47">
        <f>IF(S10&gt;0,T10/S10,0)</f>
        <v>1</v>
      </c>
      <c r="V10" s="46">
        <f>[1]Out_Tesouro!W6</f>
        <v>0</v>
      </c>
      <c r="W10" s="47">
        <f>IF(S10&gt;0,V10/S10,0)</f>
        <v>0</v>
      </c>
      <c r="X10" s="46">
        <f>[1]Out_Tesouro!X6</f>
        <v>0</v>
      </c>
      <c r="Y10" s="47">
        <f>IF(S10&gt;0,X10/S10,0)</f>
        <v>0</v>
      </c>
    </row>
    <row r="11" spans="2:25" ht="26.25" customHeight="1">
      <c r="B11" s="48" t="str">
        <f>+[1]Out_Tesouro!A7</f>
        <v>24204</v>
      </c>
      <c r="C11" s="49" t="str">
        <f>+[1]Out_Tesouro!B7</f>
        <v>COMISSAO NACIONAL DE ENERGIA NUCLEAR - CNEN</v>
      </c>
      <c r="D11" s="50" t="str">
        <f>+CONCATENATE([1]Out_Tesouro!C7,".",[1]Out_Tesouro!E7)</f>
        <v>28.846</v>
      </c>
      <c r="E11" s="50" t="str">
        <f>+CONCATENATE([1]Out_Tesouro!H7,".",[1]Out_Tesouro!J7)</f>
        <v>0901.00G5</v>
      </c>
      <c r="F11" s="49" t="str">
        <f>[1]Out_Tesouro!I7</f>
        <v>OPERACOES ESPECIAIS: CUMPRIMENTO DE SENTENCAS JUDICIAIS</v>
      </c>
      <c r="G11" s="51" t="str">
        <f>[1]Out_Tesouro!K7</f>
        <v>CONTRIBUICAO DA UNIAO, DE SUAS AUTARQUIAS E FUNDACOES PARA O</v>
      </c>
      <c r="H11" s="50" t="str">
        <f>IF([1]Out_Tesouro!L7="1","F","S")</f>
        <v>F</v>
      </c>
      <c r="I11" s="50" t="str">
        <f>+[1]Out_Tesouro!N7</f>
        <v>0100</v>
      </c>
      <c r="J11" s="49" t="str">
        <f>+[1]Out_Tesouro!P7</f>
        <v>RECURSOS ORDINARIOS</v>
      </c>
      <c r="K11" s="50" t="str">
        <f>+[1]Out_Tesouro!Q7</f>
        <v>1</v>
      </c>
      <c r="L11" s="52"/>
      <c r="M11" s="52"/>
      <c r="N11" s="52"/>
      <c r="O11" s="53">
        <v>0</v>
      </c>
      <c r="P11" s="52"/>
      <c r="Q11" s="54">
        <f>[1]Out_Tesouro!S7</f>
        <v>26919</v>
      </c>
      <c r="R11" s="54">
        <f>[1]Out_Tesouro!T7</f>
        <v>0</v>
      </c>
      <c r="S11" s="54">
        <f t="shared" ref="S11:S46" si="0">O11-P11+Q11+R11</f>
        <v>26919</v>
      </c>
      <c r="T11" s="54">
        <f>[1]Out_Tesouro!V7</f>
        <v>26919</v>
      </c>
      <c r="U11" s="55">
        <f t="shared" ref="U11:U51" si="1">IF(S11&gt;0,T11/S11,0)</f>
        <v>1</v>
      </c>
      <c r="V11" s="54">
        <f>[1]Out_Tesouro!W7</f>
        <v>6293.92</v>
      </c>
      <c r="W11" s="55">
        <f t="shared" ref="W11:W51" si="2">IF(S11&gt;0,V11/S11,0)</f>
        <v>0.23380957687878451</v>
      </c>
      <c r="X11" s="54">
        <f>[1]Out_Tesouro!X7</f>
        <v>6293.92</v>
      </c>
      <c r="Y11" s="55">
        <f t="shared" ref="Y11:Y51" si="3">IF(S11&gt;0,X11/S11,0)</f>
        <v>0.23380957687878451</v>
      </c>
    </row>
    <row r="12" spans="2:25" ht="26.25" customHeight="1">
      <c r="B12" s="48" t="str">
        <f>+[1]Out_Tesouro!A8</f>
        <v>25201</v>
      </c>
      <c r="C12" s="49" t="str">
        <f>+[1]Out_Tesouro!B8</f>
        <v>BANCO CENTRAL DO BRASIL</v>
      </c>
      <c r="D12" s="50" t="str">
        <f>+CONCATENATE([1]Out_Tesouro!C8,".",[1]Out_Tesouro!E8)</f>
        <v>28.846</v>
      </c>
      <c r="E12" s="50" t="str">
        <f>+CONCATENATE([1]Out_Tesouro!H8,".",[1]Out_Tesouro!J8)</f>
        <v>0901.0005</v>
      </c>
      <c r="F12" s="49" t="str">
        <f>[1]Out_Tesouro!I8</f>
        <v>OPERACOES ESPECIAIS: CUMPRIMENTO DE SENTENCAS JUDICIAIS</v>
      </c>
      <c r="G12" s="49" t="str">
        <f>[1]Out_Tesouro!K8</f>
        <v>CUMPRIMENTO DE SENTENCA JUDICIAL TRANSITADA EM JULGADO (PREC</v>
      </c>
      <c r="H12" s="50" t="str">
        <f>IF([1]Out_Tesouro!L8="1","F","S")</f>
        <v>F</v>
      </c>
      <c r="I12" s="50" t="str">
        <f>+[1]Out_Tesouro!N8</f>
        <v>0100</v>
      </c>
      <c r="J12" s="49" t="str">
        <f>+[1]Out_Tesouro!P8</f>
        <v>RECURSOS ORDINARIOS</v>
      </c>
      <c r="K12" s="50" t="str">
        <f>+[1]Out_Tesouro!Q8</f>
        <v>3</v>
      </c>
      <c r="L12" s="54"/>
      <c r="M12" s="54"/>
      <c r="N12" s="54"/>
      <c r="O12" s="52">
        <v>0</v>
      </c>
      <c r="P12" s="54"/>
      <c r="Q12" s="54">
        <f>[1]Out_Tesouro!S8</f>
        <v>2302772</v>
      </c>
      <c r="R12" s="54">
        <f>[1]Out_Tesouro!T8</f>
        <v>0</v>
      </c>
      <c r="S12" s="54">
        <f t="shared" si="0"/>
        <v>2302772</v>
      </c>
      <c r="T12" s="54">
        <f>[1]Out_Tesouro!V8</f>
        <v>92861.48</v>
      </c>
      <c r="U12" s="55">
        <f t="shared" si="1"/>
        <v>4.0325954979476906E-2</v>
      </c>
      <c r="V12" s="54">
        <f>[1]Out_Tesouro!W8</f>
        <v>0</v>
      </c>
      <c r="W12" s="55">
        <f t="shared" si="2"/>
        <v>0</v>
      </c>
      <c r="X12" s="54">
        <f>[1]Out_Tesouro!X8</f>
        <v>0</v>
      </c>
      <c r="Y12" s="55">
        <f t="shared" si="3"/>
        <v>0</v>
      </c>
    </row>
    <row r="13" spans="2:25" ht="26.25" customHeight="1">
      <c r="B13" s="48" t="str">
        <f>+[1]Out_Tesouro!A9</f>
        <v>26262</v>
      </c>
      <c r="C13" s="49" t="str">
        <f>+[1]Out_Tesouro!B9</f>
        <v>UNIVERSIDADE FEDERAL DE SAO PAULO</v>
      </c>
      <c r="D13" s="50" t="str">
        <f>+CONCATENATE([1]Out_Tesouro!C9,".",[1]Out_Tesouro!E9)</f>
        <v>28.846</v>
      </c>
      <c r="E13" s="50" t="str">
        <f>+CONCATENATE([1]Out_Tesouro!H9,".",[1]Out_Tesouro!J9)</f>
        <v>0901.0005</v>
      </c>
      <c r="F13" s="49" t="str">
        <f>[1]Out_Tesouro!I9</f>
        <v>OPERACOES ESPECIAIS: CUMPRIMENTO DE SENTENCAS JUDICIAIS</v>
      </c>
      <c r="G13" s="49" t="str">
        <f>[1]Out_Tesouro!K9</f>
        <v>CUMPRIMENTO DE SENTENCA JUDICIAL TRANSITADA EM JULGADO (PREC</v>
      </c>
      <c r="H13" s="50" t="str">
        <f>IF([1]Out_Tesouro!L9="1","F","S")</f>
        <v>F</v>
      </c>
      <c r="I13" s="50" t="str">
        <f>+[1]Out_Tesouro!N9</f>
        <v>0100</v>
      </c>
      <c r="J13" s="49" t="str">
        <f>+[1]Out_Tesouro!P9</f>
        <v>RECURSOS ORDINARIOS</v>
      </c>
      <c r="K13" s="50" t="str">
        <f>+[1]Out_Tesouro!Q9</f>
        <v>3</v>
      </c>
      <c r="L13" s="54"/>
      <c r="M13" s="54"/>
      <c r="N13" s="54"/>
      <c r="O13" s="52">
        <v>0</v>
      </c>
      <c r="P13" s="54"/>
      <c r="Q13" s="54">
        <f>[1]Out_Tesouro!S9</f>
        <v>368488</v>
      </c>
      <c r="R13" s="54">
        <f>[1]Out_Tesouro!T9</f>
        <v>0</v>
      </c>
      <c r="S13" s="54">
        <f t="shared" si="0"/>
        <v>368488</v>
      </c>
      <c r="T13" s="54">
        <f>[1]Out_Tesouro!V9</f>
        <v>56590.5</v>
      </c>
      <c r="U13" s="55">
        <f t="shared" si="1"/>
        <v>0.15357487896485095</v>
      </c>
      <c r="V13" s="54">
        <f>[1]Out_Tesouro!W9</f>
        <v>0</v>
      </c>
      <c r="W13" s="55">
        <f t="shared" si="2"/>
        <v>0</v>
      </c>
      <c r="X13" s="54">
        <f>[1]Out_Tesouro!X9</f>
        <v>0</v>
      </c>
      <c r="Y13" s="55">
        <f t="shared" si="3"/>
        <v>0</v>
      </c>
    </row>
    <row r="14" spans="2:25" ht="26.25" customHeight="1">
      <c r="B14" s="48" t="str">
        <f>+[1]Out_Tesouro!A10</f>
        <v>26262</v>
      </c>
      <c r="C14" s="49" t="str">
        <f>+[1]Out_Tesouro!B10</f>
        <v>UNIVERSIDADE FEDERAL DE SAO PAULO</v>
      </c>
      <c r="D14" s="50" t="str">
        <f>+CONCATENATE([1]Out_Tesouro!C10,".",[1]Out_Tesouro!E10)</f>
        <v>28.846</v>
      </c>
      <c r="E14" s="50" t="str">
        <f>+CONCATENATE([1]Out_Tesouro!H10,".",[1]Out_Tesouro!J10)</f>
        <v>0901.0005</v>
      </c>
      <c r="F14" s="49" t="str">
        <f>[1]Out_Tesouro!I10</f>
        <v>OPERACOES ESPECIAIS: CUMPRIMENTO DE SENTENCAS JUDICIAIS</v>
      </c>
      <c r="G14" s="49" t="str">
        <f>[1]Out_Tesouro!K10</f>
        <v>CUMPRIMENTO DE SENTENCA JUDICIAL TRANSITADA EM JULGADO (PREC</v>
      </c>
      <c r="H14" s="50" t="str">
        <f>IF([1]Out_Tesouro!L10="1","F","S")</f>
        <v>F</v>
      </c>
      <c r="I14" s="50" t="str">
        <f>+[1]Out_Tesouro!N10</f>
        <v>0100</v>
      </c>
      <c r="J14" s="49" t="str">
        <f>+[1]Out_Tesouro!P10</f>
        <v>RECURSOS ORDINARIOS</v>
      </c>
      <c r="K14" s="50" t="str">
        <f>+[1]Out_Tesouro!Q10</f>
        <v>1</v>
      </c>
      <c r="L14" s="54"/>
      <c r="M14" s="54"/>
      <c r="N14" s="54"/>
      <c r="O14" s="52">
        <v>0</v>
      </c>
      <c r="P14" s="54"/>
      <c r="Q14" s="54">
        <f>[1]Out_Tesouro!S10</f>
        <v>4064525</v>
      </c>
      <c r="R14" s="54">
        <f>[1]Out_Tesouro!T10</f>
        <v>0</v>
      </c>
      <c r="S14" s="54">
        <f t="shared" si="0"/>
        <v>4064525</v>
      </c>
      <c r="T14" s="54">
        <f>[1]Out_Tesouro!V10</f>
        <v>4064525</v>
      </c>
      <c r="U14" s="55">
        <f t="shared" si="1"/>
        <v>1</v>
      </c>
      <c r="V14" s="54">
        <f>[1]Out_Tesouro!W10</f>
        <v>0</v>
      </c>
      <c r="W14" s="55">
        <f t="shared" si="2"/>
        <v>0</v>
      </c>
      <c r="X14" s="54">
        <f>[1]Out_Tesouro!X10</f>
        <v>0</v>
      </c>
      <c r="Y14" s="55">
        <f t="shared" si="3"/>
        <v>0</v>
      </c>
    </row>
    <row r="15" spans="2:25" ht="26.25" customHeight="1">
      <c r="B15" s="48" t="str">
        <f>+[1]Out_Tesouro!A11</f>
        <v>26262</v>
      </c>
      <c r="C15" s="49" t="str">
        <f>+[1]Out_Tesouro!B11</f>
        <v>UNIVERSIDADE FEDERAL DE SAO PAULO</v>
      </c>
      <c r="D15" s="50" t="str">
        <f>+CONCATENATE([1]Out_Tesouro!C11,".",[1]Out_Tesouro!E11)</f>
        <v>28.846</v>
      </c>
      <c r="E15" s="50" t="str">
        <f>+CONCATENATE([1]Out_Tesouro!H11,".",[1]Out_Tesouro!J11)</f>
        <v>0901.00G5</v>
      </c>
      <c r="F15" s="49" t="str">
        <f>[1]Out_Tesouro!I11</f>
        <v>OPERACOES ESPECIAIS: CUMPRIMENTO DE SENTENCAS JUDICIAIS</v>
      </c>
      <c r="G15" s="49" t="str">
        <f>[1]Out_Tesouro!K11</f>
        <v>CONTRIBUICAO DA UNIAO, DE SUAS AUTARQUIAS E FUNDACOES PARA O</v>
      </c>
      <c r="H15" s="50" t="str">
        <f>IF([1]Out_Tesouro!L11="1","F","S")</f>
        <v>F</v>
      </c>
      <c r="I15" s="50" t="str">
        <f>+[1]Out_Tesouro!N11</f>
        <v>0100</v>
      </c>
      <c r="J15" s="49" t="str">
        <f>+[1]Out_Tesouro!P11</f>
        <v>RECURSOS ORDINARIOS</v>
      </c>
      <c r="K15" s="50" t="str">
        <f>+[1]Out_Tesouro!Q11</f>
        <v>1</v>
      </c>
      <c r="L15" s="52"/>
      <c r="M15" s="52"/>
      <c r="N15" s="52"/>
      <c r="O15" s="52">
        <v>0</v>
      </c>
      <c r="P15" s="52"/>
      <c r="Q15" s="54">
        <f>[1]Out_Tesouro!S11</f>
        <v>312968</v>
      </c>
      <c r="R15" s="54">
        <f>[1]Out_Tesouro!T11</f>
        <v>0</v>
      </c>
      <c r="S15" s="54">
        <f t="shared" si="0"/>
        <v>312968</v>
      </c>
      <c r="T15" s="54">
        <f>[1]Out_Tesouro!V11</f>
        <v>312968</v>
      </c>
      <c r="U15" s="55">
        <f t="shared" si="1"/>
        <v>1</v>
      </c>
      <c r="V15" s="54">
        <f>[1]Out_Tesouro!W11</f>
        <v>46542.82</v>
      </c>
      <c r="W15" s="55">
        <f t="shared" si="2"/>
        <v>0.14871430945016742</v>
      </c>
      <c r="X15" s="54">
        <f>[1]Out_Tesouro!X11</f>
        <v>46542.82</v>
      </c>
      <c r="Y15" s="55">
        <f t="shared" si="3"/>
        <v>0.14871430945016742</v>
      </c>
    </row>
    <row r="16" spans="2:25" ht="26.25" customHeight="1">
      <c r="B16" s="48" t="str">
        <f>+[1]Out_Tesouro!A12</f>
        <v>26280</v>
      </c>
      <c r="C16" s="49" t="str">
        <f>+[1]Out_Tesouro!B12</f>
        <v>FUNDACAO UNIVERSIDADE FEDERAL DE SAO CARLOS</v>
      </c>
      <c r="D16" s="50" t="str">
        <f>+CONCATENATE([1]Out_Tesouro!C12,".",[1]Out_Tesouro!E12)</f>
        <v>28.846</v>
      </c>
      <c r="E16" s="50" t="str">
        <f>+CONCATENATE([1]Out_Tesouro!H12,".",[1]Out_Tesouro!J12)</f>
        <v>0901.0005</v>
      </c>
      <c r="F16" s="49" t="str">
        <f>[1]Out_Tesouro!I12</f>
        <v>OPERACOES ESPECIAIS: CUMPRIMENTO DE SENTENCAS JUDICIAIS</v>
      </c>
      <c r="G16" s="49" t="str">
        <f>[1]Out_Tesouro!K12</f>
        <v>CUMPRIMENTO DE SENTENCA JUDICIAL TRANSITADA EM JULGADO (PREC</v>
      </c>
      <c r="H16" s="50" t="str">
        <f>IF([1]Out_Tesouro!L12="1","F","S")</f>
        <v>F</v>
      </c>
      <c r="I16" s="50" t="str">
        <f>+[1]Out_Tesouro!N12</f>
        <v>0100</v>
      </c>
      <c r="J16" s="49" t="str">
        <f>+[1]Out_Tesouro!P12</f>
        <v>RECURSOS ORDINARIOS</v>
      </c>
      <c r="K16" s="50" t="str">
        <f>+[1]Out_Tesouro!Q12</f>
        <v>1</v>
      </c>
      <c r="L16" s="54"/>
      <c r="M16" s="54"/>
      <c r="N16" s="54"/>
      <c r="O16" s="52">
        <v>0</v>
      </c>
      <c r="P16" s="54"/>
      <c r="Q16" s="54">
        <f>[1]Out_Tesouro!S12</f>
        <v>671156</v>
      </c>
      <c r="R16" s="54">
        <f>[1]Out_Tesouro!T12</f>
        <v>0</v>
      </c>
      <c r="S16" s="54">
        <f t="shared" si="0"/>
        <v>671156</v>
      </c>
      <c r="T16" s="54">
        <f>[1]Out_Tesouro!V12</f>
        <v>671156</v>
      </c>
      <c r="U16" s="55">
        <f t="shared" si="1"/>
        <v>1</v>
      </c>
      <c r="V16" s="54">
        <f>[1]Out_Tesouro!W12</f>
        <v>0</v>
      </c>
      <c r="W16" s="55">
        <f t="shared" si="2"/>
        <v>0</v>
      </c>
      <c r="X16" s="54">
        <f>[1]Out_Tesouro!X12</f>
        <v>0</v>
      </c>
      <c r="Y16" s="55">
        <f t="shared" si="3"/>
        <v>0</v>
      </c>
    </row>
    <row r="17" spans="2:25" ht="26.25" customHeight="1">
      <c r="B17" s="48" t="str">
        <f>+[1]Out_Tesouro!A13</f>
        <v>26280</v>
      </c>
      <c r="C17" s="49" t="str">
        <f>+[1]Out_Tesouro!B13</f>
        <v>FUNDACAO UNIVERSIDADE FEDERAL DE SAO CARLOS</v>
      </c>
      <c r="D17" s="50" t="str">
        <f>+CONCATENATE([1]Out_Tesouro!C13,".",[1]Out_Tesouro!E13)</f>
        <v>28.846</v>
      </c>
      <c r="E17" s="50" t="str">
        <f>+CONCATENATE([1]Out_Tesouro!H13,".",[1]Out_Tesouro!J13)</f>
        <v>0901.00G5</v>
      </c>
      <c r="F17" s="49" t="str">
        <f>[1]Out_Tesouro!I13</f>
        <v>OPERACOES ESPECIAIS: CUMPRIMENTO DE SENTENCAS JUDICIAIS</v>
      </c>
      <c r="G17" s="49" t="str">
        <f>[1]Out_Tesouro!K13</f>
        <v>CONTRIBUICAO DA UNIAO, DE SUAS AUTARQUIAS E FUNDACOES PARA O</v>
      </c>
      <c r="H17" s="50" t="str">
        <f>IF([1]Out_Tesouro!L13="1","F","S")</f>
        <v>F</v>
      </c>
      <c r="I17" s="50" t="str">
        <f>+[1]Out_Tesouro!N13</f>
        <v>0100</v>
      </c>
      <c r="J17" s="49" t="str">
        <f>+[1]Out_Tesouro!P13</f>
        <v>RECURSOS ORDINARIOS</v>
      </c>
      <c r="K17" s="50" t="str">
        <f>+[1]Out_Tesouro!Q13</f>
        <v>1</v>
      </c>
      <c r="L17" s="54"/>
      <c r="M17" s="54"/>
      <c r="N17" s="54"/>
      <c r="O17" s="52">
        <v>0</v>
      </c>
      <c r="P17" s="54"/>
      <c r="Q17" s="54">
        <f>[1]Out_Tesouro!S13</f>
        <v>51679</v>
      </c>
      <c r="R17" s="54">
        <f>[1]Out_Tesouro!T13</f>
        <v>0</v>
      </c>
      <c r="S17" s="54">
        <f t="shared" si="0"/>
        <v>51679</v>
      </c>
      <c r="T17" s="54">
        <f>[1]Out_Tesouro!V13</f>
        <v>51679</v>
      </c>
      <c r="U17" s="55">
        <f t="shared" si="1"/>
        <v>1</v>
      </c>
      <c r="V17" s="54">
        <f>[1]Out_Tesouro!W13</f>
        <v>0</v>
      </c>
      <c r="W17" s="55">
        <f t="shared" si="2"/>
        <v>0</v>
      </c>
      <c r="X17" s="54">
        <f>[1]Out_Tesouro!X13</f>
        <v>0</v>
      </c>
      <c r="Y17" s="55">
        <f t="shared" si="3"/>
        <v>0</v>
      </c>
    </row>
    <row r="18" spans="2:25" ht="26.25" customHeight="1">
      <c r="B18" s="48" t="str">
        <f>+[1]Out_Tesouro!A14</f>
        <v>26283</v>
      </c>
      <c r="C18" s="49" t="str">
        <f>+[1]Out_Tesouro!B14</f>
        <v>FUNDACAO UNIVERSIDADE FED.DE MATO GROS.DO SUL</v>
      </c>
      <c r="D18" s="50" t="str">
        <f>+CONCATENATE([1]Out_Tesouro!C14,".",[1]Out_Tesouro!E14)</f>
        <v>28.846</v>
      </c>
      <c r="E18" s="50" t="str">
        <f>+CONCATENATE([1]Out_Tesouro!H14,".",[1]Out_Tesouro!J14)</f>
        <v>0901.0005</v>
      </c>
      <c r="F18" s="49" t="str">
        <f>[1]Out_Tesouro!I14</f>
        <v>OPERACOES ESPECIAIS: CUMPRIMENTO DE SENTENCAS JUDICIAIS</v>
      </c>
      <c r="G18" s="49" t="str">
        <f>[1]Out_Tesouro!K14</f>
        <v>CUMPRIMENTO DE SENTENCA JUDICIAL TRANSITADA EM JULGADO (PREC</v>
      </c>
      <c r="H18" s="50" t="str">
        <f>IF([1]Out_Tesouro!L14="1","F","S")</f>
        <v>F</v>
      </c>
      <c r="I18" s="50" t="str">
        <f>+[1]Out_Tesouro!N14</f>
        <v>0100</v>
      </c>
      <c r="J18" s="49" t="str">
        <f>+[1]Out_Tesouro!P14</f>
        <v>RECURSOS ORDINARIOS</v>
      </c>
      <c r="K18" s="50" t="str">
        <f>+[1]Out_Tesouro!Q14</f>
        <v>3</v>
      </c>
      <c r="L18" s="52"/>
      <c r="M18" s="52"/>
      <c r="N18" s="52"/>
      <c r="O18" s="52">
        <v>0</v>
      </c>
      <c r="P18" s="52"/>
      <c r="Q18" s="54">
        <f>[1]Out_Tesouro!S14</f>
        <v>199617</v>
      </c>
      <c r="R18" s="54">
        <f>[1]Out_Tesouro!T14</f>
        <v>0</v>
      </c>
      <c r="S18" s="54">
        <f t="shared" si="0"/>
        <v>199617</v>
      </c>
      <c r="T18" s="54">
        <f>[1]Out_Tesouro!V14</f>
        <v>0</v>
      </c>
      <c r="U18" s="55">
        <f t="shared" si="1"/>
        <v>0</v>
      </c>
      <c r="V18" s="54">
        <f>[1]Out_Tesouro!W14</f>
        <v>0</v>
      </c>
      <c r="W18" s="55">
        <f t="shared" si="2"/>
        <v>0</v>
      </c>
      <c r="X18" s="54">
        <f>[1]Out_Tesouro!X14</f>
        <v>0</v>
      </c>
      <c r="Y18" s="55">
        <f t="shared" si="3"/>
        <v>0</v>
      </c>
    </row>
    <row r="19" spans="2:25" ht="26.25" customHeight="1">
      <c r="B19" s="48" t="str">
        <f>+[1]Out_Tesouro!A15</f>
        <v>26283</v>
      </c>
      <c r="C19" s="49" t="str">
        <f>+[1]Out_Tesouro!B15</f>
        <v>FUNDACAO UNIVERSIDADE FED.DE MATO GROS.DO SUL</v>
      </c>
      <c r="D19" s="50" t="str">
        <f>+CONCATENATE([1]Out_Tesouro!C15,".",[1]Out_Tesouro!E15)</f>
        <v>28.846</v>
      </c>
      <c r="E19" s="50" t="str">
        <f>+CONCATENATE([1]Out_Tesouro!H15,".",[1]Out_Tesouro!J15)</f>
        <v>0901.0005</v>
      </c>
      <c r="F19" s="49" t="str">
        <f>[1]Out_Tesouro!I15</f>
        <v>OPERACOES ESPECIAIS: CUMPRIMENTO DE SENTENCAS JUDICIAIS</v>
      </c>
      <c r="G19" s="49" t="str">
        <f>[1]Out_Tesouro!K15</f>
        <v>CUMPRIMENTO DE SENTENCA JUDICIAL TRANSITADA EM JULGADO (PREC</v>
      </c>
      <c r="H19" s="50" t="str">
        <f>IF([1]Out_Tesouro!L15="1","F","S")</f>
        <v>F</v>
      </c>
      <c r="I19" s="50" t="str">
        <f>+[1]Out_Tesouro!N15</f>
        <v>0100</v>
      </c>
      <c r="J19" s="49" t="str">
        <f>+[1]Out_Tesouro!P15</f>
        <v>RECURSOS ORDINARIOS</v>
      </c>
      <c r="K19" s="50" t="str">
        <f>+[1]Out_Tesouro!Q15</f>
        <v>1</v>
      </c>
      <c r="L19" s="52"/>
      <c r="M19" s="52"/>
      <c r="N19" s="52"/>
      <c r="O19" s="52">
        <v>0</v>
      </c>
      <c r="P19" s="52"/>
      <c r="Q19" s="54">
        <f>[1]Out_Tesouro!S15</f>
        <v>1324626</v>
      </c>
      <c r="R19" s="54">
        <f>[1]Out_Tesouro!T15</f>
        <v>0</v>
      </c>
      <c r="S19" s="54">
        <f t="shared" si="0"/>
        <v>1324626</v>
      </c>
      <c r="T19" s="54">
        <f>[1]Out_Tesouro!V15</f>
        <v>1324626</v>
      </c>
      <c r="U19" s="55">
        <f t="shared" si="1"/>
        <v>1</v>
      </c>
      <c r="V19" s="54">
        <f>[1]Out_Tesouro!W15</f>
        <v>0</v>
      </c>
      <c r="W19" s="55">
        <f t="shared" si="2"/>
        <v>0</v>
      </c>
      <c r="X19" s="54">
        <f>[1]Out_Tesouro!X15</f>
        <v>0</v>
      </c>
      <c r="Y19" s="55">
        <f t="shared" si="3"/>
        <v>0</v>
      </c>
    </row>
    <row r="20" spans="2:25" ht="26.25" customHeight="1">
      <c r="B20" s="48" t="str">
        <f>+[1]Out_Tesouro!A16</f>
        <v>26283</v>
      </c>
      <c r="C20" s="49" t="str">
        <f>+[1]Out_Tesouro!B16</f>
        <v>FUNDACAO UNIVERSIDADE FED.DE MATO GROS.DO SUL</v>
      </c>
      <c r="D20" s="50" t="str">
        <f>+CONCATENATE([1]Out_Tesouro!C16,".",[1]Out_Tesouro!E16)</f>
        <v>28.846</v>
      </c>
      <c r="E20" s="50" t="str">
        <f>+CONCATENATE([1]Out_Tesouro!H16,".",[1]Out_Tesouro!J16)</f>
        <v>0901.00G5</v>
      </c>
      <c r="F20" s="49" t="str">
        <f>[1]Out_Tesouro!I16</f>
        <v>OPERACOES ESPECIAIS: CUMPRIMENTO DE SENTENCAS JUDICIAIS</v>
      </c>
      <c r="G20" s="49" t="str">
        <f>[1]Out_Tesouro!K16</f>
        <v>CONTRIBUICAO DA UNIAO, DE SUAS AUTARQUIAS E FUNDACOES PARA O</v>
      </c>
      <c r="H20" s="50" t="str">
        <f>IF([1]Out_Tesouro!L16="1","F","S")</f>
        <v>F</v>
      </c>
      <c r="I20" s="50" t="str">
        <f>+[1]Out_Tesouro!N16</f>
        <v>0100</v>
      </c>
      <c r="J20" s="49" t="str">
        <f>+[1]Out_Tesouro!P16</f>
        <v>RECURSOS ORDINARIOS</v>
      </c>
      <c r="K20" s="50" t="str">
        <f>+[1]Out_Tesouro!Q16</f>
        <v>1</v>
      </c>
      <c r="L20" s="52"/>
      <c r="M20" s="52"/>
      <c r="N20" s="52"/>
      <c r="O20" s="52">
        <v>0</v>
      </c>
      <c r="P20" s="52"/>
      <c r="Q20" s="54">
        <f>[1]Out_Tesouro!S16</f>
        <v>101996</v>
      </c>
      <c r="R20" s="54">
        <f>[1]Out_Tesouro!T16</f>
        <v>0</v>
      </c>
      <c r="S20" s="54">
        <f t="shared" si="0"/>
        <v>101996</v>
      </c>
      <c r="T20" s="54">
        <f>[1]Out_Tesouro!V16</f>
        <v>101996</v>
      </c>
      <c r="U20" s="55">
        <f t="shared" si="1"/>
        <v>1</v>
      </c>
      <c r="V20" s="54">
        <f>[1]Out_Tesouro!W16</f>
        <v>9838.7999999999993</v>
      </c>
      <c r="W20" s="55">
        <f t="shared" si="2"/>
        <v>9.6462606376720647E-2</v>
      </c>
      <c r="X20" s="54">
        <f>[1]Out_Tesouro!X16</f>
        <v>9838.7999999999993</v>
      </c>
      <c r="Y20" s="55">
        <f t="shared" si="3"/>
        <v>9.6462606376720647E-2</v>
      </c>
    </row>
    <row r="21" spans="2:25" ht="26.25" customHeight="1">
      <c r="B21" s="48" t="str">
        <f>+[1]Out_Tesouro!A17</f>
        <v>26439</v>
      </c>
      <c r="C21" s="49" t="str">
        <f>+[1]Out_Tesouro!B17</f>
        <v>INST.FED.DE EDUC.,CIENC.E TEC.DE SAO PAULO</v>
      </c>
      <c r="D21" s="50" t="str">
        <f>+CONCATENATE([1]Out_Tesouro!C17,".",[1]Out_Tesouro!E17)</f>
        <v>28.846</v>
      </c>
      <c r="E21" s="50" t="str">
        <f>+CONCATENATE([1]Out_Tesouro!H17,".",[1]Out_Tesouro!J17)</f>
        <v>0901.0005</v>
      </c>
      <c r="F21" s="49" t="str">
        <f>[1]Out_Tesouro!I17</f>
        <v>OPERACOES ESPECIAIS: CUMPRIMENTO DE SENTENCAS JUDICIAIS</v>
      </c>
      <c r="G21" s="49" t="str">
        <f>[1]Out_Tesouro!K17</f>
        <v>CUMPRIMENTO DE SENTENCA JUDICIAL TRANSITADA EM JULGADO (PREC</v>
      </c>
      <c r="H21" s="50" t="str">
        <f>IF([1]Out_Tesouro!L17="1","F","S")</f>
        <v>F</v>
      </c>
      <c r="I21" s="50" t="str">
        <f>+[1]Out_Tesouro!N17</f>
        <v>0100</v>
      </c>
      <c r="J21" s="49" t="str">
        <f>+[1]Out_Tesouro!P17</f>
        <v>RECURSOS ORDINARIOS</v>
      </c>
      <c r="K21" s="50" t="str">
        <f>+[1]Out_Tesouro!Q17</f>
        <v>1</v>
      </c>
      <c r="L21" s="52"/>
      <c r="M21" s="52"/>
      <c r="N21" s="52"/>
      <c r="O21" s="52">
        <v>0</v>
      </c>
      <c r="P21" s="52"/>
      <c r="Q21" s="54">
        <f>[1]Out_Tesouro!S17</f>
        <v>59260</v>
      </c>
      <c r="R21" s="54">
        <f>[1]Out_Tesouro!T17</f>
        <v>0</v>
      </c>
      <c r="S21" s="54">
        <f t="shared" si="0"/>
        <v>59260</v>
      </c>
      <c r="T21" s="54">
        <f>[1]Out_Tesouro!V17</f>
        <v>59260</v>
      </c>
      <c r="U21" s="55">
        <f t="shared" si="1"/>
        <v>1</v>
      </c>
      <c r="V21" s="54">
        <f>[1]Out_Tesouro!W17</f>
        <v>0</v>
      </c>
      <c r="W21" s="55">
        <f t="shared" si="2"/>
        <v>0</v>
      </c>
      <c r="X21" s="54">
        <f>[1]Out_Tesouro!X17</f>
        <v>0</v>
      </c>
      <c r="Y21" s="55">
        <f t="shared" si="3"/>
        <v>0</v>
      </c>
    </row>
    <row r="22" spans="2:25" ht="26.25" customHeight="1">
      <c r="B22" s="48" t="str">
        <f>+[1]Out_Tesouro!A18</f>
        <v>26439</v>
      </c>
      <c r="C22" s="49" t="str">
        <f>+[1]Out_Tesouro!B18</f>
        <v>INST.FED.DE EDUC.,CIENC.E TEC.DE SAO PAULO</v>
      </c>
      <c r="D22" s="50" t="str">
        <f>+CONCATENATE([1]Out_Tesouro!C18,".",[1]Out_Tesouro!E18)</f>
        <v>28.846</v>
      </c>
      <c r="E22" s="50" t="str">
        <f>+CONCATENATE([1]Out_Tesouro!H18,".",[1]Out_Tesouro!J18)</f>
        <v>0901.00G5</v>
      </c>
      <c r="F22" s="49" t="str">
        <f>[1]Out_Tesouro!I18</f>
        <v>OPERACOES ESPECIAIS: CUMPRIMENTO DE SENTENCAS JUDICIAIS</v>
      </c>
      <c r="G22" s="49" t="str">
        <f>[1]Out_Tesouro!K18</f>
        <v>CONTRIBUICAO DA UNIAO, DE SUAS AUTARQUIAS E FUNDACOES PARA O</v>
      </c>
      <c r="H22" s="50" t="str">
        <f>IF([1]Out_Tesouro!L18="1","F","S")</f>
        <v>F</v>
      </c>
      <c r="I22" s="50" t="str">
        <f>+[1]Out_Tesouro!N18</f>
        <v>0100</v>
      </c>
      <c r="J22" s="49" t="str">
        <f>+[1]Out_Tesouro!P18</f>
        <v>RECURSOS ORDINARIOS</v>
      </c>
      <c r="K22" s="50" t="str">
        <f>+[1]Out_Tesouro!Q18</f>
        <v>1</v>
      </c>
      <c r="L22" s="52"/>
      <c r="M22" s="52"/>
      <c r="N22" s="52"/>
      <c r="O22" s="52">
        <v>0</v>
      </c>
      <c r="P22" s="52"/>
      <c r="Q22" s="54">
        <f>[1]Out_Tesouro!S18</f>
        <v>4563</v>
      </c>
      <c r="R22" s="54">
        <f>[1]Out_Tesouro!T18</f>
        <v>0</v>
      </c>
      <c r="S22" s="54">
        <f t="shared" si="0"/>
        <v>4563</v>
      </c>
      <c r="T22" s="54">
        <f>[1]Out_Tesouro!V18</f>
        <v>4563</v>
      </c>
      <c r="U22" s="55">
        <f t="shared" si="1"/>
        <v>1</v>
      </c>
      <c r="V22" s="54">
        <f>[1]Out_Tesouro!W18</f>
        <v>0</v>
      </c>
      <c r="W22" s="55">
        <f t="shared" si="2"/>
        <v>0</v>
      </c>
      <c r="X22" s="54">
        <f>[1]Out_Tesouro!X18</f>
        <v>0</v>
      </c>
      <c r="Y22" s="55">
        <f t="shared" si="3"/>
        <v>0</v>
      </c>
    </row>
    <row r="23" spans="2:25" ht="26.25" customHeight="1">
      <c r="B23" s="48" t="str">
        <f>+[1]Out_Tesouro!A19</f>
        <v>30202</v>
      </c>
      <c r="C23" s="49" t="str">
        <f>+[1]Out_Tesouro!B19</f>
        <v>FUNDACAO NACIONAL DO INDIO</v>
      </c>
      <c r="D23" s="50" t="str">
        <f>+CONCATENATE([1]Out_Tesouro!C19,".",[1]Out_Tesouro!E19)</f>
        <v>28.846</v>
      </c>
      <c r="E23" s="50" t="str">
        <f>+CONCATENATE([1]Out_Tesouro!H19,".",[1]Out_Tesouro!J19)</f>
        <v>0901.0005</v>
      </c>
      <c r="F23" s="49" t="str">
        <f>[1]Out_Tesouro!I19</f>
        <v>OPERACOES ESPECIAIS: CUMPRIMENTO DE SENTENCAS JUDICIAIS</v>
      </c>
      <c r="G23" s="49" t="str">
        <f>[1]Out_Tesouro!K19</f>
        <v>CUMPRIMENTO DE SENTENCA JUDICIAL TRANSITADA EM JULGADO (PREC</v>
      </c>
      <c r="H23" s="50" t="str">
        <f>IF([1]Out_Tesouro!L19="1","F","S")</f>
        <v>F</v>
      </c>
      <c r="I23" s="50" t="str">
        <f>+[1]Out_Tesouro!N19</f>
        <v>0100</v>
      </c>
      <c r="J23" s="49" t="str">
        <f>+[1]Out_Tesouro!P19</f>
        <v>RECURSOS ORDINARIOS</v>
      </c>
      <c r="K23" s="50" t="str">
        <f>+[1]Out_Tesouro!Q19</f>
        <v>3</v>
      </c>
      <c r="L23" s="54"/>
      <c r="M23" s="54"/>
      <c r="N23" s="54"/>
      <c r="O23" s="52">
        <v>0</v>
      </c>
      <c r="P23" s="54"/>
      <c r="Q23" s="54">
        <f>[1]Out_Tesouro!S19</f>
        <v>394352</v>
      </c>
      <c r="R23" s="54">
        <f>[1]Out_Tesouro!T19</f>
        <v>0</v>
      </c>
      <c r="S23" s="54">
        <f t="shared" si="0"/>
        <v>394352</v>
      </c>
      <c r="T23" s="54">
        <f>[1]Out_Tesouro!V19</f>
        <v>0</v>
      </c>
      <c r="U23" s="55">
        <f t="shared" si="1"/>
        <v>0</v>
      </c>
      <c r="V23" s="54">
        <f>[1]Out_Tesouro!W19</f>
        <v>0</v>
      </c>
      <c r="W23" s="55">
        <f t="shared" si="2"/>
        <v>0</v>
      </c>
      <c r="X23" s="54">
        <f>[1]Out_Tesouro!X19</f>
        <v>0</v>
      </c>
      <c r="Y23" s="55">
        <f t="shared" si="3"/>
        <v>0</v>
      </c>
    </row>
    <row r="24" spans="2:25" ht="26.25" customHeight="1">
      <c r="B24" s="48" t="str">
        <f>+[1]Out_Tesouro!A20</f>
        <v>33201</v>
      </c>
      <c r="C24" s="49" t="str">
        <f>+[1]Out_Tesouro!B20</f>
        <v>INSTITUTO NACIONAL DO SEGURO SOCIAL</v>
      </c>
      <c r="D24" s="50" t="str">
        <f>+CONCATENATE([1]Out_Tesouro!C20,".",[1]Out_Tesouro!E20)</f>
        <v>28.846</v>
      </c>
      <c r="E24" s="50" t="str">
        <f>+CONCATENATE([1]Out_Tesouro!H20,".",[1]Out_Tesouro!J20)</f>
        <v>0901.0005</v>
      </c>
      <c r="F24" s="49" t="str">
        <f>[1]Out_Tesouro!I20</f>
        <v>OPERACOES ESPECIAIS: CUMPRIMENTO DE SENTENCAS JUDICIAIS</v>
      </c>
      <c r="G24" s="49" t="str">
        <f>[1]Out_Tesouro!K20</f>
        <v>CUMPRIMENTO DE SENTENCA JUDICIAL TRANSITADA EM JULGADO (PREC</v>
      </c>
      <c r="H24" s="50" t="str">
        <f>IF([1]Out_Tesouro!L20="1","F","S")</f>
        <v>S</v>
      </c>
      <c r="I24" s="50" t="str">
        <f>+[1]Out_Tesouro!N20</f>
        <v>0100</v>
      </c>
      <c r="J24" s="49" t="str">
        <f>+[1]Out_Tesouro!P20</f>
        <v>RECURSOS ORDINARIOS</v>
      </c>
      <c r="K24" s="50" t="str">
        <f>+[1]Out_Tesouro!Q20</f>
        <v>3</v>
      </c>
      <c r="L24" s="54"/>
      <c r="M24" s="54"/>
      <c r="N24" s="54"/>
      <c r="O24" s="52">
        <v>0</v>
      </c>
      <c r="P24" s="54"/>
      <c r="Q24" s="54">
        <f>[1]Out_Tesouro!S20</f>
        <v>63844755</v>
      </c>
      <c r="R24" s="54">
        <f>[1]Out_Tesouro!T20</f>
        <v>0</v>
      </c>
      <c r="S24" s="54">
        <f t="shared" si="0"/>
        <v>63844755</v>
      </c>
      <c r="T24" s="54">
        <f>[1]Out_Tesouro!V20</f>
        <v>24517468.91</v>
      </c>
      <c r="U24" s="55">
        <f t="shared" si="1"/>
        <v>0.38401696286562614</v>
      </c>
      <c r="V24" s="54">
        <f>[1]Out_Tesouro!W20</f>
        <v>0</v>
      </c>
      <c r="W24" s="55">
        <f t="shared" si="2"/>
        <v>0</v>
      </c>
      <c r="X24" s="54">
        <f>[1]Out_Tesouro!X20</f>
        <v>0</v>
      </c>
      <c r="Y24" s="55">
        <f t="shared" si="3"/>
        <v>0</v>
      </c>
    </row>
    <row r="25" spans="2:25" ht="26.25" customHeight="1">
      <c r="B25" s="48" t="str">
        <f>+[1]Out_Tesouro!A21</f>
        <v>33201</v>
      </c>
      <c r="C25" s="49" t="str">
        <f>+[1]Out_Tesouro!B21</f>
        <v>INSTITUTO NACIONAL DO SEGURO SOCIAL</v>
      </c>
      <c r="D25" s="50" t="str">
        <f>+CONCATENATE([1]Out_Tesouro!C21,".",[1]Out_Tesouro!E21)</f>
        <v>28.846</v>
      </c>
      <c r="E25" s="50" t="str">
        <f>+CONCATENATE([1]Out_Tesouro!H21,".",[1]Out_Tesouro!J21)</f>
        <v>0901.0005</v>
      </c>
      <c r="F25" s="49" t="str">
        <f>[1]Out_Tesouro!I21</f>
        <v>OPERACOES ESPECIAIS: CUMPRIMENTO DE SENTENCAS JUDICIAIS</v>
      </c>
      <c r="G25" s="49" t="str">
        <f>[1]Out_Tesouro!K21</f>
        <v>CUMPRIMENTO DE SENTENCA JUDICIAL TRANSITADA EM JULGADO (PREC</v>
      </c>
      <c r="H25" s="50" t="str">
        <f>IF([1]Out_Tesouro!L21="1","F","S")</f>
        <v>S</v>
      </c>
      <c r="I25" s="50" t="str">
        <f>+[1]Out_Tesouro!N21</f>
        <v>0100</v>
      </c>
      <c r="J25" s="49" t="str">
        <f>+[1]Out_Tesouro!P21</f>
        <v>RECURSOS ORDINARIOS</v>
      </c>
      <c r="K25" s="50" t="str">
        <f>+[1]Out_Tesouro!Q21</f>
        <v>1</v>
      </c>
      <c r="L25" s="52"/>
      <c r="M25" s="52"/>
      <c r="N25" s="52"/>
      <c r="O25" s="52">
        <v>0</v>
      </c>
      <c r="P25" s="52"/>
      <c r="Q25" s="54">
        <f>[1]Out_Tesouro!S21</f>
        <v>106264731</v>
      </c>
      <c r="R25" s="54">
        <f>[1]Out_Tesouro!T21</f>
        <v>0</v>
      </c>
      <c r="S25" s="54">
        <f t="shared" si="0"/>
        <v>106264731</v>
      </c>
      <c r="T25" s="54">
        <f>[1]Out_Tesouro!V21</f>
        <v>106264731</v>
      </c>
      <c r="U25" s="55">
        <f t="shared" si="1"/>
        <v>1</v>
      </c>
      <c r="V25" s="54">
        <f>[1]Out_Tesouro!W21</f>
        <v>0</v>
      </c>
      <c r="W25" s="55">
        <f t="shared" si="2"/>
        <v>0</v>
      </c>
      <c r="X25" s="54">
        <f>[1]Out_Tesouro!X21</f>
        <v>0</v>
      </c>
      <c r="Y25" s="55">
        <f t="shared" si="3"/>
        <v>0</v>
      </c>
    </row>
    <row r="26" spans="2:25" ht="26.25" customHeight="1">
      <c r="B26" s="48" t="str">
        <f>+[1]Out_Tesouro!A22</f>
        <v>33201</v>
      </c>
      <c r="C26" s="49" t="str">
        <f>+[1]Out_Tesouro!B22</f>
        <v>INSTITUTO NACIONAL DO SEGURO SOCIAL</v>
      </c>
      <c r="D26" s="50" t="str">
        <f>+CONCATENATE([1]Out_Tesouro!C22,".",[1]Out_Tesouro!E22)</f>
        <v>28.846</v>
      </c>
      <c r="E26" s="50" t="str">
        <f>+CONCATENATE([1]Out_Tesouro!H22,".",[1]Out_Tesouro!J22)</f>
        <v>0901.00G5</v>
      </c>
      <c r="F26" s="49" t="str">
        <f>[1]Out_Tesouro!I22</f>
        <v>OPERACOES ESPECIAIS: CUMPRIMENTO DE SENTENCAS JUDICIAIS</v>
      </c>
      <c r="G26" s="49" t="str">
        <f>[1]Out_Tesouro!K22</f>
        <v>CONTRIBUICAO DA UNIAO, DE SUAS AUTARQUIAS E FUNDACOES PARA O</v>
      </c>
      <c r="H26" s="50" t="str">
        <f>IF([1]Out_Tesouro!L22="1","F","S")</f>
        <v>S</v>
      </c>
      <c r="I26" s="50" t="str">
        <f>+[1]Out_Tesouro!N22</f>
        <v>0100</v>
      </c>
      <c r="J26" s="49" t="str">
        <f>+[1]Out_Tesouro!P22</f>
        <v>RECURSOS ORDINARIOS</v>
      </c>
      <c r="K26" s="50" t="str">
        <f>+[1]Out_Tesouro!Q22</f>
        <v>1</v>
      </c>
      <c r="L26" s="52"/>
      <c r="M26" s="52"/>
      <c r="N26" s="52"/>
      <c r="O26" s="52">
        <v>0</v>
      </c>
      <c r="P26" s="52"/>
      <c r="Q26" s="54">
        <f>[1]Out_Tesouro!S22</f>
        <v>8180015</v>
      </c>
      <c r="R26" s="54">
        <f>[1]Out_Tesouro!T22</f>
        <v>0</v>
      </c>
      <c r="S26" s="54">
        <f t="shared" si="0"/>
        <v>8180015</v>
      </c>
      <c r="T26" s="54">
        <f>[1]Out_Tesouro!V22</f>
        <v>8180015</v>
      </c>
      <c r="U26" s="55">
        <f t="shared" si="1"/>
        <v>1</v>
      </c>
      <c r="V26" s="54">
        <f>[1]Out_Tesouro!W22</f>
        <v>85981.18</v>
      </c>
      <c r="W26" s="55">
        <f t="shared" si="2"/>
        <v>1.0511127424582961E-2</v>
      </c>
      <c r="X26" s="54">
        <f>[1]Out_Tesouro!X22</f>
        <v>85981.18</v>
      </c>
      <c r="Y26" s="55">
        <f t="shared" si="3"/>
        <v>1.0511127424582961E-2</v>
      </c>
    </row>
    <row r="27" spans="2:25" ht="26.25" customHeight="1">
      <c r="B27" s="48" t="str">
        <f>+[1]Out_Tesouro!A23</f>
        <v>33904</v>
      </c>
      <c r="C27" s="49" t="str">
        <f>+[1]Out_Tesouro!B23</f>
        <v>FUNDO DO REGIME GERAL DA PREVIDENCIA SOCIAL</v>
      </c>
      <c r="D27" s="50" t="str">
        <f>+CONCATENATE([1]Out_Tesouro!C23,".",[1]Out_Tesouro!E23)</f>
        <v>28.846</v>
      </c>
      <c r="E27" s="50" t="str">
        <f>+CONCATENATE([1]Out_Tesouro!H23,".",[1]Out_Tesouro!J23)</f>
        <v>0901.0005</v>
      </c>
      <c r="F27" s="49" t="str">
        <f>[1]Out_Tesouro!I23</f>
        <v>OPERACOES ESPECIAIS: CUMPRIMENTO DE SENTENCAS JUDICIAIS</v>
      </c>
      <c r="G27" s="49" t="str">
        <f>[1]Out_Tesouro!K23</f>
        <v>CUMPRIMENTO DE SENTENCA JUDICIAL TRANSITADA EM JULGADO (PREC</v>
      </c>
      <c r="H27" s="50" t="str">
        <f>IF([1]Out_Tesouro!L23="1","F","S")</f>
        <v>S</v>
      </c>
      <c r="I27" s="50" t="str">
        <f>+[1]Out_Tesouro!N23</f>
        <v>0100</v>
      </c>
      <c r="J27" s="49" t="str">
        <f>+[1]Out_Tesouro!P23</f>
        <v>RECURSOS ORDINARIOS</v>
      </c>
      <c r="K27" s="50" t="str">
        <f>+[1]Out_Tesouro!Q23</f>
        <v>3</v>
      </c>
      <c r="L27" s="52"/>
      <c r="M27" s="52"/>
      <c r="N27" s="52"/>
      <c r="O27" s="52"/>
      <c r="P27" s="52"/>
      <c r="Q27" s="54">
        <f>[1]Out_Tesouro!S23</f>
        <v>0</v>
      </c>
      <c r="R27" s="54">
        <f>[1]Out_Tesouro!T23</f>
        <v>0</v>
      </c>
      <c r="S27" s="54">
        <f t="shared" si="0"/>
        <v>0</v>
      </c>
      <c r="T27" s="54">
        <f>[1]Out_Tesouro!V23</f>
        <v>0</v>
      </c>
      <c r="U27" s="55">
        <f t="shared" si="1"/>
        <v>0</v>
      </c>
      <c r="V27" s="54">
        <f>[1]Out_Tesouro!W23</f>
        <v>0</v>
      </c>
      <c r="W27" s="55">
        <f t="shared" si="2"/>
        <v>0</v>
      </c>
      <c r="X27" s="54">
        <f>[1]Out_Tesouro!X23</f>
        <v>0</v>
      </c>
      <c r="Y27" s="55">
        <f t="shared" si="3"/>
        <v>0</v>
      </c>
    </row>
    <row r="28" spans="2:25" ht="26.25" customHeight="1">
      <c r="B28" s="48" t="str">
        <f>+[1]Out_Tesouro!A24</f>
        <v>33904</v>
      </c>
      <c r="C28" s="49" t="str">
        <f>+[1]Out_Tesouro!B24</f>
        <v>FUNDO DO REGIME GERAL DA PREVIDENCIA SOCIAL</v>
      </c>
      <c r="D28" s="50" t="str">
        <f>+CONCATENATE([1]Out_Tesouro!C24,".",[1]Out_Tesouro!E24)</f>
        <v>28.846</v>
      </c>
      <c r="E28" s="50" t="str">
        <f>+CONCATENATE([1]Out_Tesouro!H24,".",[1]Out_Tesouro!J24)</f>
        <v>0901.0005</v>
      </c>
      <c r="F28" s="49" t="str">
        <f>[1]Out_Tesouro!I24</f>
        <v>OPERACOES ESPECIAIS: CUMPRIMENTO DE SENTENCAS JUDICIAIS</v>
      </c>
      <c r="G28" s="49" t="str">
        <f>[1]Out_Tesouro!K24</f>
        <v>CUMPRIMENTO DE SENTENCA JUDICIAL TRANSITADA EM JULGADO (PREC</v>
      </c>
      <c r="H28" s="50" t="str">
        <f>IF([1]Out_Tesouro!L24="1","F","S")</f>
        <v>S</v>
      </c>
      <c r="I28" s="50" t="str">
        <f>+[1]Out_Tesouro!N24</f>
        <v>0188</v>
      </c>
      <c r="J28" s="49" t="str">
        <f>+[1]Out_Tesouro!P24</f>
        <v>REMUNERACAO DAS DISPONIB. DO TESOURO NACIONAL</v>
      </c>
      <c r="K28" s="50" t="str">
        <f>+[1]Out_Tesouro!Q24</f>
        <v>3</v>
      </c>
      <c r="L28" s="52"/>
      <c r="M28" s="52"/>
      <c r="N28" s="52"/>
      <c r="O28" s="52"/>
      <c r="P28" s="52"/>
      <c r="Q28" s="54">
        <f>[1]Out_Tesouro!S24</f>
        <v>1579640131</v>
      </c>
      <c r="R28" s="54">
        <f>[1]Out_Tesouro!T24</f>
        <v>0</v>
      </c>
      <c r="S28" s="54">
        <f t="shared" si="0"/>
        <v>1579640131</v>
      </c>
      <c r="T28" s="54">
        <f>[1]Out_Tesouro!V24</f>
        <v>1579640131</v>
      </c>
      <c r="U28" s="55">
        <f t="shared" si="1"/>
        <v>1</v>
      </c>
      <c r="V28" s="54">
        <f>[1]Out_Tesouro!W24</f>
        <v>0</v>
      </c>
      <c r="W28" s="55">
        <f t="shared" si="2"/>
        <v>0</v>
      </c>
      <c r="X28" s="54">
        <f>[1]Out_Tesouro!X24</f>
        <v>0</v>
      </c>
      <c r="Y28" s="55">
        <f t="shared" si="3"/>
        <v>0</v>
      </c>
    </row>
    <row r="29" spans="2:25" ht="26.25" customHeight="1">
      <c r="B29" s="48" t="str">
        <f>+[1]Out_Tesouro!A25</f>
        <v>33904</v>
      </c>
      <c r="C29" s="49" t="str">
        <f>+[1]Out_Tesouro!B25</f>
        <v>FUNDO DO REGIME GERAL DA PREVIDENCIA SOCIAL</v>
      </c>
      <c r="D29" s="50" t="str">
        <f>+CONCATENATE([1]Out_Tesouro!C25,".",[1]Out_Tesouro!E25)</f>
        <v>28.846</v>
      </c>
      <c r="E29" s="50" t="str">
        <f>+CONCATENATE([1]Out_Tesouro!H25,".",[1]Out_Tesouro!J25)</f>
        <v>0901.0625</v>
      </c>
      <c r="F29" s="49" t="str">
        <f>[1]Out_Tesouro!I25</f>
        <v>OPERACOES ESPECIAIS: CUMPRIMENTO DE SENTENCAS JUDICIAIS</v>
      </c>
      <c r="G29" s="49" t="str">
        <f>[1]Out_Tesouro!K25</f>
        <v>CUMPRIMENTO DE SENTENCA JUDICIAL TRANSITADA EM JULGADO DE PE</v>
      </c>
      <c r="H29" s="50" t="str">
        <f>IF([1]Out_Tesouro!L25="1","F","S")</f>
        <v>S</v>
      </c>
      <c r="I29" s="50" t="str">
        <f>+[1]Out_Tesouro!N25</f>
        <v>0100</v>
      </c>
      <c r="J29" s="49" t="str">
        <f>+[1]Out_Tesouro!P25</f>
        <v>RECURSOS ORDINARIOS</v>
      </c>
      <c r="K29" s="50" t="str">
        <f>+[1]Out_Tesouro!Q25</f>
        <v>3</v>
      </c>
      <c r="L29" s="52"/>
      <c r="M29" s="52"/>
      <c r="N29" s="52"/>
      <c r="O29" s="52"/>
      <c r="P29" s="52"/>
      <c r="Q29" s="54">
        <f>[1]Out_Tesouro!S25</f>
        <v>981129430</v>
      </c>
      <c r="R29" s="54">
        <f>[1]Out_Tesouro!T25</f>
        <v>0</v>
      </c>
      <c r="S29" s="54">
        <f t="shared" si="0"/>
        <v>981129430</v>
      </c>
      <c r="T29" s="54">
        <f>[1]Out_Tesouro!V25</f>
        <v>979219584.63999999</v>
      </c>
      <c r="U29" s="55">
        <f t="shared" si="1"/>
        <v>0.99805342159596622</v>
      </c>
      <c r="V29" s="54">
        <f>[1]Out_Tesouro!W25</f>
        <v>979219584.63999999</v>
      </c>
      <c r="W29" s="55">
        <f t="shared" si="2"/>
        <v>0.99805342159596622</v>
      </c>
      <c r="X29" s="54">
        <f>[1]Out_Tesouro!X25</f>
        <v>979219584.63999999</v>
      </c>
      <c r="Y29" s="55">
        <f t="shared" si="3"/>
        <v>0.99805342159596622</v>
      </c>
    </row>
    <row r="30" spans="2:25" ht="26.25" customHeight="1">
      <c r="B30" s="48" t="str">
        <f>+[1]Out_Tesouro!A26</f>
        <v>36211</v>
      </c>
      <c r="C30" s="49" t="str">
        <f>+[1]Out_Tesouro!B26</f>
        <v>FUNDACAO NACIONAL DE SAUDE</v>
      </c>
      <c r="D30" s="50" t="str">
        <f>+CONCATENATE([1]Out_Tesouro!C26,".",[1]Out_Tesouro!E26)</f>
        <v>28.846</v>
      </c>
      <c r="E30" s="50" t="str">
        <f>+CONCATENATE([1]Out_Tesouro!H26,".",[1]Out_Tesouro!J26)</f>
        <v>0901.0005</v>
      </c>
      <c r="F30" s="49" t="str">
        <f>[1]Out_Tesouro!I26</f>
        <v>OPERACOES ESPECIAIS: CUMPRIMENTO DE SENTENCAS JUDICIAIS</v>
      </c>
      <c r="G30" s="49" t="str">
        <f>[1]Out_Tesouro!K26</f>
        <v>CUMPRIMENTO DE SENTENCA JUDICIAL TRANSITADA EM JULGADO (PREC</v>
      </c>
      <c r="H30" s="50" t="str">
        <f>IF([1]Out_Tesouro!L26="1","F","S")</f>
        <v>S</v>
      </c>
      <c r="I30" s="50" t="str">
        <f>+[1]Out_Tesouro!N26</f>
        <v>6100</v>
      </c>
      <c r="J30" s="49" t="str">
        <f>+[1]Out_Tesouro!P26</f>
        <v>RECURSOS ORDINARIOS</v>
      </c>
      <c r="K30" s="50" t="str">
        <f>+[1]Out_Tesouro!Q26</f>
        <v>3</v>
      </c>
      <c r="L30" s="52"/>
      <c r="M30" s="52"/>
      <c r="N30" s="52"/>
      <c r="O30" s="52"/>
      <c r="P30" s="52"/>
      <c r="Q30" s="54">
        <f>[1]Out_Tesouro!S26</f>
        <v>1833909</v>
      </c>
      <c r="R30" s="54">
        <f>[1]Out_Tesouro!T26</f>
        <v>0</v>
      </c>
      <c r="S30" s="54">
        <f t="shared" si="0"/>
        <v>1833909</v>
      </c>
      <c r="T30" s="54">
        <f>[1]Out_Tesouro!V26</f>
        <v>1833909</v>
      </c>
      <c r="U30" s="55">
        <f t="shared" si="1"/>
        <v>1</v>
      </c>
      <c r="V30" s="54">
        <f>[1]Out_Tesouro!W26</f>
        <v>0</v>
      </c>
      <c r="W30" s="55">
        <f t="shared" si="2"/>
        <v>0</v>
      </c>
      <c r="X30" s="54">
        <f>[1]Out_Tesouro!X26</f>
        <v>0</v>
      </c>
      <c r="Y30" s="55">
        <f t="shared" si="3"/>
        <v>0</v>
      </c>
    </row>
    <row r="31" spans="2:25" ht="26.25" customHeight="1">
      <c r="B31" s="48" t="str">
        <f>+[1]Out_Tesouro!A27</f>
        <v>36211</v>
      </c>
      <c r="C31" s="49" t="str">
        <f>+[1]Out_Tesouro!B27</f>
        <v>FUNDACAO NACIONAL DE SAUDE</v>
      </c>
      <c r="D31" s="50" t="str">
        <f>+CONCATENATE([1]Out_Tesouro!C27,".",[1]Out_Tesouro!E27)</f>
        <v>28.846</v>
      </c>
      <c r="E31" s="50" t="str">
        <f>+CONCATENATE([1]Out_Tesouro!H27,".",[1]Out_Tesouro!J27)</f>
        <v>0901.0005</v>
      </c>
      <c r="F31" s="49" t="str">
        <f>[1]Out_Tesouro!I27</f>
        <v>OPERACOES ESPECIAIS: CUMPRIMENTO DE SENTENCAS JUDICIAIS</v>
      </c>
      <c r="G31" s="49" t="str">
        <f>[1]Out_Tesouro!K27</f>
        <v>CUMPRIMENTO DE SENTENCA JUDICIAL TRANSITADA EM JULGADO (PREC</v>
      </c>
      <c r="H31" s="50" t="str">
        <f>IF([1]Out_Tesouro!L27="1","F","S")</f>
        <v>S</v>
      </c>
      <c r="I31" s="50" t="str">
        <f>+[1]Out_Tesouro!N27</f>
        <v>6100</v>
      </c>
      <c r="J31" s="49" t="str">
        <f>+[1]Out_Tesouro!P27</f>
        <v>RECURSOS ORDINARIOS</v>
      </c>
      <c r="K31" s="50" t="str">
        <f>+[1]Out_Tesouro!Q27</f>
        <v>1</v>
      </c>
      <c r="L31" s="52"/>
      <c r="M31" s="52"/>
      <c r="N31" s="52"/>
      <c r="O31" s="52"/>
      <c r="P31" s="52"/>
      <c r="Q31" s="54">
        <f>[1]Out_Tesouro!S27</f>
        <v>233665</v>
      </c>
      <c r="R31" s="54">
        <f>[1]Out_Tesouro!T27</f>
        <v>0</v>
      </c>
      <c r="S31" s="54">
        <f t="shared" si="0"/>
        <v>233665</v>
      </c>
      <c r="T31" s="54">
        <f>[1]Out_Tesouro!V27</f>
        <v>231810.45</v>
      </c>
      <c r="U31" s="55">
        <f t="shared" si="1"/>
        <v>0.99206321015128496</v>
      </c>
      <c r="V31" s="54">
        <f>[1]Out_Tesouro!W27</f>
        <v>0</v>
      </c>
      <c r="W31" s="55">
        <f t="shared" si="2"/>
        <v>0</v>
      </c>
      <c r="X31" s="54">
        <f>[1]Out_Tesouro!X27</f>
        <v>0</v>
      </c>
      <c r="Y31" s="55">
        <f t="shared" si="3"/>
        <v>0</v>
      </c>
    </row>
    <row r="32" spans="2:25" ht="26.25" customHeight="1">
      <c r="B32" s="48" t="str">
        <f>+[1]Out_Tesouro!A28</f>
        <v>36211</v>
      </c>
      <c r="C32" s="49" t="str">
        <f>+[1]Out_Tesouro!B28</f>
        <v>FUNDACAO NACIONAL DE SAUDE</v>
      </c>
      <c r="D32" s="50" t="str">
        <f>+CONCATENATE([1]Out_Tesouro!C28,".",[1]Out_Tesouro!E28)</f>
        <v>28.846</v>
      </c>
      <c r="E32" s="50" t="str">
        <f>+CONCATENATE([1]Out_Tesouro!H28,".",[1]Out_Tesouro!J28)</f>
        <v>0901.00G5</v>
      </c>
      <c r="F32" s="49" t="str">
        <f>[1]Out_Tesouro!I28</f>
        <v>OPERACOES ESPECIAIS: CUMPRIMENTO DE SENTENCAS JUDICIAIS</v>
      </c>
      <c r="G32" s="49" t="str">
        <f>[1]Out_Tesouro!K28</f>
        <v>CONTRIBUICAO DA UNIAO, DE SUAS AUTARQUIAS E FUNDACOES PARA O</v>
      </c>
      <c r="H32" s="50" t="str">
        <f>IF([1]Out_Tesouro!L28="1","F","S")</f>
        <v>S</v>
      </c>
      <c r="I32" s="50" t="str">
        <f>+[1]Out_Tesouro!N28</f>
        <v>6100</v>
      </c>
      <c r="J32" s="49" t="str">
        <f>+[1]Out_Tesouro!P28</f>
        <v>RECURSOS ORDINARIOS</v>
      </c>
      <c r="K32" s="50" t="str">
        <f>+[1]Out_Tesouro!Q28</f>
        <v>1</v>
      </c>
      <c r="L32" s="52"/>
      <c r="M32" s="52"/>
      <c r="N32" s="52"/>
      <c r="O32" s="52"/>
      <c r="P32" s="52"/>
      <c r="Q32" s="54">
        <f>[1]Out_Tesouro!S28</f>
        <v>17017</v>
      </c>
      <c r="R32" s="54">
        <f>[1]Out_Tesouro!T28</f>
        <v>0</v>
      </c>
      <c r="S32" s="54">
        <f t="shared" si="0"/>
        <v>17017</v>
      </c>
      <c r="T32" s="54">
        <f>[1]Out_Tesouro!V28</f>
        <v>17017</v>
      </c>
      <c r="U32" s="55">
        <f t="shared" si="1"/>
        <v>1</v>
      </c>
      <c r="V32" s="54">
        <f>[1]Out_Tesouro!W28</f>
        <v>0</v>
      </c>
      <c r="W32" s="55">
        <f t="shared" si="2"/>
        <v>0</v>
      </c>
      <c r="X32" s="54">
        <f>[1]Out_Tesouro!X28</f>
        <v>0</v>
      </c>
      <c r="Y32" s="55">
        <f t="shared" si="3"/>
        <v>0</v>
      </c>
    </row>
    <row r="33" spans="2:25" ht="26.25" customHeight="1">
      <c r="B33" s="48" t="str">
        <f>+[1]Out_Tesouro!A29</f>
        <v>38201</v>
      </c>
      <c r="C33" s="49" t="str">
        <f>+[1]Out_Tesouro!B29</f>
        <v>FUND.JORGE DUPRAT FIG.DE SEG.E MED.DO TRAB.</v>
      </c>
      <c r="D33" s="50" t="str">
        <f>+CONCATENATE([1]Out_Tesouro!C29,".",[1]Out_Tesouro!E29)</f>
        <v>28.846</v>
      </c>
      <c r="E33" s="50" t="str">
        <f>+CONCATENATE([1]Out_Tesouro!H29,".",[1]Out_Tesouro!J29)</f>
        <v>0901.0005</v>
      </c>
      <c r="F33" s="49" t="str">
        <f>[1]Out_Tesouro!I29</f>
        <v>OPERACOES ESPECIAIS: CUMPRIMENTO DE SENTENCAS JUDICIAIS</v>
      </c>
      <c r="G33" s="49" t="str">
        <f>[1]Out_Tesouro!K29</f>
        <v>CUMPRIMENTO DE SENTENCA JUDICIAL TRANSITADA EM JULGADO (PREC</v>
      </c>
      <c r="H33" s="50" t="str">
        <f>IF([1]Out_Tesouro!L29="1","F","S")</f>
        <v>F</v>
      </c>
      <c r="I33" s="50" t="str">
        <f>+[1]Out_Tesouro!N29</f>
        <v>0100</v>
      </c>
      <c r="J33" s="49" t="str">
        <f>+[1]Out_Tesouro!P29</f>
        <v>RECURSOS ORDINARIOS</v>
      </c>
      <c r="K33" s="50" t="str">
        <f>+[1]Out_Tesouro!Q29</f>
        <v>1</v>
      </c>
      <c r="L33" s="52"/>
      <c r="M33" s="52"/>
      <c r="N33" s="52"/>
      <c r="O33" s="52"/>
      <c r="P33" s="52"/>
      <c r="Q33" s="54">
        <f>[1]Out_Tesouro!S29</f>
        <v>76344</v>
      </c>
      <c r="R33" s="54">
        <f>[1]Out_Tesouro!T29</f>
        <v>0</v>
      </c>
      <c r="S33" s="54">
        <f t="shared" si="0"/>
        <v>76344</v>
      </c>
      <c r="T33" s="54">
        <f>[1]Out_Tesouro!V29</f>
        <v>76344</v>
      </c>
      <c r="U33" s="55">
        <f t="shared" si="1"/>
        <v>1</v>
      </c>
      <c r="V33" s="54">
        <f>[1]Out_Tesouro!W29</f>
        <v>0</v>
      </c>
      <c r="W33" s="55">
        <f t="shared" si="2"/>
        <v>0</v>
      </c>
      <c r="X33" s="54">
        <f>[1]Out_Tesouro!X29</f>
        <v>0</v>
      </c>
      <c r="Y33" s="55">
        <f t="shared" si="3"/>
        <v>0</v>
      </c>
    </row>
    <row r="34" spans="2:25" ht="26.25" customHeight="1">
      <c r="B34" s="48" t="str">
        <f>+[1]Out_Tesouro!A30</f>
        <v>38201</v>
      </c>
      <c r="C34" s="49" t="str">
        <f>+[1]Out_Tesouro!B30</f>
        <v>FUND.JORGE DUPRAT FIG.DE SEG.E MED.DO TRAB.</v>
      </c>
      <c r="D34" s="50" t="str">
        <f>+CONCATENATE([1]Out_Tesouro!C30,".",[1]Out_Tesouro!E30)</f>
        <v>28.846</v>
      </c>
      <c r="E34" s="50" t="str">
        <f>+CONCATENATE([1]Out_Tesouro!H30,".",[1]Out_Tesouro!J30)</f>
        <v>0901.00G5</v>
      </c>
      <c r="F34" s="49" t="str">
        <f>[1]Out_Tesouro!I30</f>
        <v>OPERACOES ESPECIAIS: CUMPRIMENTO DE SENTENCAS JUDICIAIS</v>
      </c>
      <c r="G34" s="49" t="str">
        <f>[1]Out_Tesouro!K30</f>
        <v>CONTRIBUICAO DA UNIAO, DE SUAS AUTARQUIAS E FUNDACOES PARA O</v>
      </c>
      <c r="H34" s="50" t="str">
        <f>IF([1]Out_Tesouro!L30="1","F","S")</f>
        <v>F</v>
      </c>
      <c r="I34" s="50" t="str">
        <f>+[1]Out_Tesouro!N30</f>
        <v>0100</v>
      </c>
      <c r="J34" s="49" t="str">
        <f>+[1]Out_Tesouro!P30</f>
        <v>RECURSOS ORDINARIOS</v>
      </c>
      <c r="K34" s="50" t="str">
        <f>+[1]Out_Tesouro!Q30</f>
        <v>1</v>
      </c>
      <c r="L34" s="52"/>
      <c r="M34" s="52"/>
      <c r="N34" s="52"/>
      <c r="O34" s="52"/>
      <c r="P34" s="52"/>
      <c r="Q34" s="54">
        <f>[1]Out_Tesouro!S30</f>
        <v>5878</v>
      </c>
      <c r="R34" s="54">
        <f>[1]Out_Tesouro!T30</f>
        <v>0</v>
      </c>
      <c r="S34" s="54">
        <f t="shared" si="0"/>
        <v>5878</v>
      </c>
      <c r="T34" s="54">
        <f>[1]Out_Tesouro!V30</f>
        <v>5878</v>
      </c>
      <c r="U34" s="55">
        <f t="shared" si="1"/>
        <v>1</v>
      </c>
      <c r="V34" s="54">
        <f>[1]Out_Tesouro!W30</f>
        <v>0</v>
      </c>
      <c r="W34" s="55">
        <f t="shared" si="2"/>
        <v>0</v>
      </c>
      <c r="X34" s="54">
        <f>[1]Out_Tesouro!X30</f>
        <v>0</v>
      </c>
      <c r="Y34" s="55">
        <f t="shared" si="3"/>
        <v>0</v>
      </c>
    </row>
    <row r="35" spans="2:25" ht="26.25" customHeight="1">
      <c r="B35" s="48" t="str">
        <f>+[1]Out_Tesouro!A31</f>
        <v>42204</v>
      </c>
      <c r="C35" s="49" t="str">
        <f>+[1]Out_Tesouro!B31</f>
        <v>INSTITUTO DO PATRIMONIO HIST. E ART. NACIONAL</v>
      </c>
      <c r="D35" s="50" t="str">
        <f>+CONCATENATE([1]Out_Tesouro!C31,".",[1]Out_Tesouro!E31)</f>
        <v>28.846</v>
      </c>
      <c r="E35" s="50" t="str">
        <f>+CONCATENATE([1]Out_Tesouro!H31,".",[1]Out_Tesouro!J31)</f>
        <v>0901.0005</v>
      </c>
      <c r="F35" s="49" t="str">
        <f>[1]Out_Tesouro!I31</f>
        <v>OPERACOES ESPECIAIS: CUMPRIMENTO DE SENTENCAS JUDICIAIS</v>
      </c>
      <c r="G35" s="49" t="str">
        <f>[1]Out_Tesouro!K31</f>
        <v>CUMPRIMENTO DE SENTENCA JUDICIAL TRANSITADA EM JULGADO (PREC</v>
      </c>
      <c r="H35" s="50" t="str">
        <f>IF([1]Out_Tesouro!L31="1","F","S")</f>
        <v>F</v>
      </c>
      <c r="I35" s="50" t="str">
        <f>+[1]Out_Tesouro!N31</f>
        <v>0100</v>
      </c>
      <c r="J35" s="49" t="str">
        <f>+[1]Out_Tesouro!P31</f>
        <v>RECURSOS ORDINARIOS</v>
      </c>
      <c r="K35" s="50" t="str">
        <f>+[1]Out_Tesouro!Q31</f>
        <v>1</v>
      </c>
      <c r="L35" s="52"/>
      <c r="M35" s="52"/>
      <c r="N35" s="52"/>
      <c r="O35" s="52"/>
      <c r="P35" s="52"/>
      <c r="Q35" s="54">
        <f>[1]Out_Tesouro!S31</f>
        <v>280280</v>
      </c>
      <c r="R35" s="54">
        <f>[1]Out_Tesouro!T31</f>
        <v>0</v>
      </c>
      <c r="S35" s="54">
        <f t="shared" si="0"/>
        <v>280280</v>
      </c>
      <c r="T35" s="54">
        <f>[1]Out_Tesouro!V31</f>
        <v>280280</v>
      </c>
      <c r="U35" s="55">
        <f t="shared" si="1"/>
        <v>1</v>
      </c>
      <c r="V35" s="54">
        <f>[1]Out_Tesouro!W31</f>
        <v>0</v>
      </c>
      <c r="W35" s="55">
        <f t="shared" si="2"/>
        <v>0</v>
      </c>
      <c r="X35" s="54">
        <f>[1]Out_Tesouro!X31</f>
        <v>0</v>
      </c>
      <c r="Y35" s="55">
        <f t="shared" si="3"/>
        <v>0</v>
      </c>
    </row>
    <row r="36" spans="2:25" ht="26.25" customHeight="1">
      <c r="B36" s="48" t="str">
        <f>+[1]Out_Tesouro!A32</f>
        <v>42204</v>
      </c>
      <c r="C36" s="49" t="str">
        <f>+[1]Out_Tesouro!B32</f>
        <v>INSTITUTO DO PATRIMONIO HIST. E ART. NACIONAL</v>
      </c>
      <c r="D36" s="50" t="str">
        <f>+CONCATENATE([1]Out_Tesouro!C32,".",[1]Out_Tesouro!E32)</f>
        <v>28.846</v>
      </c>
      <c r="E36" s="50" t="str">
        <f>+CONCATENATE([1]Out_Tesouro!H32,".",[1]Out_Tesouro!J32)</f>
        <v>0901.00G5</v>
      </c>
      <c r="F36" s="49" t="str">
        <f>[1]Out_Tesouro!I32</f>
        <v>OPERACOES ESPECIAIS: CUMPRIMENTO DE SENTENCAS JUDICIAIS</v>
      </c>
      <c r="G36" s="49" t="str">
        <f>[1]Out_Tesouro!K32</f>
        <v>CONTRIBUICAO DA UNIAO, DE SUAS AUTARQUIAS E FUNDACOES PARA O</v>
      </c>
      <c r="H36" s="50" t="str">
        <f>IF([1]Out_Tesouro!L32="1","F","S")</f>
        <v>F</v>
      </c>
      <c r="I36" s="50" t="str">
        <f>+[1]Out_Tesouro!N32</f>
        <v>0100</v>
      </c>
      <c r="J36" s="49" t="str">
        <f>+[1]Out_Tesouro!P32</f>
        <v>RECURSOS ORDINARIOS</v>
      </c>
      <c r="K36" s="50" t="str">
        <f>+[1]Out_Tesouro!Q32</f>
        <v>1</v>
      </c>
      <c r="L36" s="52"/>
      <c r="M36" s="52"/>
      <c r="N36" s="52"/>
      <c r="O36" s="52"/>
      <c r="P36" s="52"/>
      <c r="Q36" s="54">
        <f>[1]Out_Tesouro!S32</f>
        <v>21582</v>
      </c>
      <c r="R36" s="54">
        <f>[1]Out_Tesouro!T32</f>
        <v>0</v>
      </c>
      <c r="S36" s="54">
        <f t="shared" si="0"/>
        <v>21582</v>
      </c>
      <c r="T36" s="54">
        <f>[1]Out_Tesouro!V32</f>
        <v>21582</v>
      </c>
      <c r="U36" s="55">
        <f t="shared" si="1"/>
        <v>1</v>
      </c>
      <c r="V36" s="54">
        <f>[1]Out_Tesouro!W32</f>
        <v>0</v>
      </c>
      <c r="W36" s="55">
        <f t="shared" si="2"/>
        <v>0</v>
      </c>
      <c r="X36" s="54">
        <f>[1]Out_Tesouro!X32</f>
        <v>0</v>
      </c>
      <c r="Y36" s="55">
        <f t="shared" si="3"/>
        <v>0</v>
      </c>
    </row>
    <row r="37" spans="2:25" ht="26.25" customHeight="1">
      <c r="B37" s="48" t="str">
        <f>+[1]Out_Tesouro!A33</f>
        <v>44201</v>
      </c>
      <c r="C37" s="49" t="str">
        <f>+[1]Out_Tesouro!B33</f>
        <v>INST.BRAS.DO MEIO AMB.E REC.NAT.RENOVAVEIS</v>
      </c>
      <c r="D37" s="50" t="str">
        <f>+CONCATENATE([1]Out_Tesouro!C33,".",[1]Out_Tesouro!E33)</f>
        <v>28.846</v>
      </c>
      <c r="E37" s="50" t="str">
        <f>+CONCATENATE([1]Out_Tesouro!H33,".",[1]Out_Tesouro!J33)</f>
        <v>0901.0005</v>
      </c>
      <c r="F37" s="49" t="str">
        <f>[1]Out_Tesouro!I33</f>
        <v>OPERACOES ESPECIAIS: CUMPRIMENTO DE SENTENCAS JUDICIAIS</v>
      </c>
      <c r="G37" s="49" t="str">
        <f>[1]Out_Tesouro!K33</f>
        <v>CUMPRIMENTO DE SENTENCA JUDICIAL TRANSITADA EM JULGADO (PREC</v>
      </c>
      <c r="H37" s="50" t="str">
        <f>IF([1]Out_Tesouro!L33="1","F","S")</f>
        <v>F</v>
      </c>
      <c r="I37" s="50" t="str">
        <f>+[1]Out_Tesouro!N33</f>
        <v>0100</v>
      </c>
      <c r="J37" s="49" t="str">
        <f>+[1]Out_Tesouro!P33</f>
        <v>RECURSOS ORDINARIOS</v>
      </c>
      <c r="K37" s="50" t="str">
        <f>+[1]Out_Tesouro!Q33</f>
        <v>3</v>
      </c>
      <c r="L37" s="52"/>
      <c r="M37" s="52"/>
      <c r="N37" s="52"/>
      <c r="O37" s="52"/>
      <c r="P37" s="52"/>
      <c r="Q37" s="54">
        <f>[1]Out_Tesouro!S33</f>
        <v>79837</v>
      </c>
      <c r="R37" s="54">
        <f>[1]Out_Tesouro!T33</f>
        <v>0</v>
      </c>
      <c r="S37" s="54">
        <f t="shared" si="0"/>
        <v>79837</v>
      </c>
      <c r="T37" s="54">
        <f>[1]Out_Tesouro!V33</f>
        <v>199.39</v>
      </c>
      <c r="U37" s="55">
        <f t="shared" si="1"/>
        <v>2.4974635820484235E-3</v>
      </c>
      <c r="V37" s="54">
        <f>[1]Out_Tesouro!W33</f>
        <v>199.39</v>
      </c>
      <c r="W37" s="55">
        <f t="shared" si="2"/>
        <v>2.4974635820484235E-3</v>
      </c>
      <c r="X37" s="54">
        <f>[1]Out_Tesouro!X33</f>
        <v>199.39</v>
      </c>
      <c r="Y37" s="55">
        <f t="shared" si="3"/>
        <v>2.4974635820484235E-3</v>
      </c>
    </row>
    <row r="38" spans="2:25" ht="26.25" customHeight="1">
      <c r="B38" s="48" t="str">
        <f>+[1]Out_Tesouro!A34</f>
        <v>49201</v>
      </c>
      <c r="C38" s="49" t="str">
        <f>+[1]Out_Tesouro!B34</f>
        <v>INSTITUTO NAC. DE COLONIZACAO E REF. AGRARIA</v>
      </c>
      <c r="D38" s="50" t="str">
        <f>+CONCATENATE([1]Out_Tesouro!C34,".",[1]Out_Tesouro!E34)</f>
        <v>28.846</v>
      </c>
      <c r="E38" s="50" t="str">
        <f>+CONCATENATE([1]Out_Tesouro!H34,".",[1]Out_Tesouro!J34)</f>
        <v>0901.0005</v>
      </c>
      <c r="F38" s="49" t="str">
        <f>[1]Out_Tesouro!I34</f>
        <v>OPERACOES ESPECIAIS: CUMPRIMENTO DE SENTENCAS JUDICIAIS</v>
      </c>
      <c r="G38" s="49" t="str">
        <f>[1]Out_Tesouro!K34</f>
        <v>CUMPRIMENTO DE SENTENCA JUDICIAL TRANSITADA EM JULGADO (PREC</v>
      </c>
      <c r="H38" s="50" t="str">
        <f>IF([1]Out_Tesouro!L34="1","F","S")</f>
        <v>F</v>
      </c>
      <c r="I38" s="50" t="str">
        <f>+[1]Out_Tesouro!N34</f>
        <v>0100</v>
      </c>
      <c r="J38" s="49" t="str">
        <f>+[1]Out_Tesouro!P34</f>
        <v>RECURSOS ORDINARIOS</v>
      </c>
      <c r="K38" s="50" t="str">
        <f>+[1]Out_Tesouro!Q34</f>
        <v>5</v>
      </c>
      <c r="L38" s="52"/>
      <c r="M38" s="52"/>
      <c r="N38" s="52"/>
      <c r="O38" s="52"/>
      <c r="P38" s="52"/>
      <c r="Q38" s="54">
        <f>[1]Out_Tesouro!S34</f>
        <v>14532952</v>
      </c>
      <c r="R38" s="54">
        <f>[1]Out_Tesouro!T34</f>
        <v>0</v>
      </c>
      <c r="S38" s="54">
        <f t="shared" si="0"/>
        <v>14532952</v>
      </c>
      <c r="T38" s="54">
        <f>[1]Out_Tesouro!V34</f>
        <v>96241.3</v>
      </c>
      <c r="U38" s="55">
        <f t="shared" si="1"/>
        <v>6.6222815571124159E-3</v>
      </c>
      <c r="V38" s="54">
        <f>[1]Out_Tesouro!W34</f>
        <v>96241.3</v>
      </c>
      <c r="W38" s="55">
        <f t="shared" si="2"/>
        <v>6.6222815571124159E-3</v>
      </c>
      <c r="X38" s="54">
        <f>[1]Out_Tesouro!X34</f>
        <v>96241.3</v>
      </c>
      <c r="Y38" s="55">
        <f t="shared" si="3"/>
        <v>6.6222815571124159E-3</v>
      </c>
    </row>
    <row r="39" spans="2:25" ht="26.25" customHeight="1">
      <c r="B39" s="48" t="str">
        <f>+[1]Out_Tesouro!A35</f>
        <v>49201</v>
      </c>
      <c r="C39" s="49" t="str">
        <f>+[1]Out_Tesouro!B35</f>
        <v>INSTITUTO NAC. DE COLONIZACAO E REF. AGRARIA</v>
      </c>
      <c r="D39" s="50" t="str">
        <f>+CONCATENATE([1]Out_Tesouro!C35,".",[1]Out_Tesouro!E35)</f>
        <v>28.846</v>
      </c>
      <c r="E39" s="50" t="str">
        <f>+CONCATENATE([1]Out_Tesouro!H35,".",[1]Out_Tesouro!J35)</f>
        <v>0901.0005</v>
      </c>
      <c r="F39" s="49" t="str">
        <f>[1]Out_Tesouro!I35</f>
        <v>OPERACOES ESPECIAIS: CUMPRIMENTO DE SENTENCAS JUDICIAIS</v>
      </c>
      <c r="G39" s="49" t="str">
        <f>[1]Out_Tesouro!K35</f>
        <v>CUMPRIMENTO DE SENTENCA JUDICIAL TRANSITADA EM JULGADO (PREC</v>
      </c>
      <c r="H39" s="50" t="str">
        <f>IF([1]Out_Tesouro!L35="1","F","S")</f>
        <v>F</v>
      </c>
      <c r="I39" s="50" t="str">
        <f>+[1]Out_Tesouro!N35</f>
        <v>0100</v>
      </c>
      <c r="J39" s="49" t="str">
        <f>+[1]Out_Tesouro!P35</f>
        <v>RECURSOS ORDINARIOS</v>
      </c>
      <c r="K39" s="50" t="str">
        <f>+[1]Out_Tesouro!Q35</f>
        <v>3</v>
      </c>
      <c r="L39" s="52"/>
      <c r="M39" s="52"/>
      <c r="N39" s="52"/>
      <c r="O39" s="52"/>
      <c r="P39" s="52"/>
      <c r="Q39" s="54">
        <f>[1]Out_Tesouro!S35</f>
        <v>2044888</v>
      </c>
      <c r="R39" s="54">
        <f>[1]Out_Tesouro!T35</f>
        <v>0</v>
      </c>
      <c r="S39" s="54">
        <f t="shared" si="0"/>
        <v>2044888</v>
      </c>
      <c r="T39" s="54">
        <f>[1]Out_Tesouro!V35</f>
        <v>99235.57</v>
      </c>
      <c r="U39" s="55">
        <f t="shared" si="1"/>
        <v>4.8528608901807831E-2</v>
      </c>
      <c r="V39" s="54">
        <f>[1]Out_Tesouro!W35</f>
        <v>18314.7</v>
      </c>
      <c r="W39" s="55">
        <f t="shared" si="2"/>
        <v>8.9563340388324458E-3</v>
      </c>
      <c r="X39" s="54">
        <f>[1]Out_Tesouro!X35</f>
        <v>18314.7</v>
      </c>
      <c r="Y39" s="55">
        <f t="shared" si="3"/>
        <v>8.9563340388324458E-3</v>
      </c>
    </row>
    <row r="40" spans="2:25" ht="26.25" customHeight="1">
      <c r="B40" s="48" t="str">
        <f>+[1]Out_Tesouro!A36</f>
        <v>49201</v>
      </c>
      <c r="C40" s="49" t="str">
        <f>+[1]Out_Tesouro!B36</f>
        <v>INSTITUTO NAC. DE COLONIZACAO E REF. AGRARIA</v>
      </c>
      <c r="D40" s="50" t="str">
        <f>+CONCATENATE([1]Out_Tesouro!C36,".",[1]Out_Tesouro!E36)</f>
        <v>28.846</v>
      </c>
      <c r="E40" s="50" t="str">
        <f>+CONCATENATE([1]Out_Tesouro!H36,".",[1]Out_Tesouro!J36)</f>
        <v>0901.0005</v>
      </c>
      <c r="F40" s="49" t="str">
        <f>[1]Out_Tesouro!I36</f>
        <v>OPERACOES ESPECIAIS: CUMPRIMENTO DE SENTENCAS JUDICIAIS</v>
      </c>
      <c r="G40" s="49" t="str">
        <f>[1]Out_Tesouro!K36</f>
        <v>CUMPRIMENTO DE SENTENCA JUDICIAL TRANSITADA EM JULGADO (PREC</v>
      </c>
      <c r="H40" s="50" t="str">
        <f>IF([1]Out_Tesouro!L36="1","F","S")</f>
        <v>F</v>
      </c>
      <c r="I40" s="50" t="str">
        <f>+[1]Out_Tesouro!N36</f>
        <v>0100</v>
      </c>
      <c r="J40" s="49" t="str">
        <f>+[1]Out_Tesouro!P36</f>
        <v>RECURSOS ORDINARIOS</v>
      </c>
      <c r="K40" s="50" t="str">
        <f>+[1]Out_Tesouro!Q36</f>
        <v>1</v>
      </c>
      <c r="L40" s="52"/>
      <c r="M40" s="52"/>
      <c r="N40" s="52"/>
      <c r="O40" s="52"/>
      <c r="P40" s="52"/>
      <c r="Q40" s="54">
        <f>[1]Out_Tesouro!S36</f>
        <v>280765</v>
      </c>
      <c r="R40" s="54">
        <f>[1]Out_Tesouro!T36</f>
        <v>0</v>
      </c>
      <c r="S40" s="54">
        <f t="shared" si="0"/>
        <v>280765</v>
      </c>
      <c r="T40" s="54">
        <f>[1]Out_Tesouro!V36</f>
        <v>280765</v>
      </c>
      <c r="U40" s="55">
        <f t="shared" si="1"/>
        <v>1</v>
      </c>
      <c r="V40" s="54">
        <f>[1]Out_Tesouro!W36</f>
        <v>0</v>
      </c>
      <c r="W40" s="55">
        <f t="shared" si="2"/>
        <v>0</v>
      </c>
      <c r="X40" s="54">
        <f>[1]Out_Tesouro!X36</f>
        <v>0</v>
      </c>
      <c r="Y40" s="55">
        <f t="shared" si="3"/>
        <v>0</v>
      </c>
    </row>
    <row r="41" spans="2:25" ht="26.25" customHeight="1">
      <c r="B41" s="48" t="str">
        <f>+[1]Out_Tesouro!A37</f>
        <v>49201</v>
      </c>
      <c r="C41" s="49" t="str">
        <f>+[1]Out_Tesouro!B37</f>
        <v>INSTITUTO NAC. DE COLONIZACAO E REF. AGRARIA</v>
      </c>
      <c r="D41" s="50" t="str">
        <f>+CONCATENATE([1]Out_Tesouro!C37,".",[1]Out_Tesouro!E37)</f>
        <v>28.846</v>
      </c>
      <c r="E41" s="50" t="str">
        <f>+CONCATENATE([1]Out_Tesouro!H37,".",[1]Out_Tesouro!J37)</f>
        <v>0901.00G5</v>
      </c>
      <c r="F41" s="49" t="str">
        <f>[1]Out_Tesouro!I37</f>
        <v>OPERACOES ESPECIAIS: CUMPRIMENTO DE SENTENCAS JUDICIAIS</v>
      </c>
      <c r="G41" s="49" t="str">
        <f>[1]Out_Tesouro!K37</f>
        <v>CONTRIBUICAO DA UNIAO, DE SUAS AUTARQUIAS E FUNDACOES PARA O</v>
      </c>
      <c r="H41" s="50" t="str">
        <f>IF([1]Out_Tesouro!L37="1","F","S")</f>
        <v>F</v>
      </c>
      <c r="I41" s="50" t="str">
        <f>+[1]Out_Tesouro!N37</f>
        <v>0100</v>
      </c>
      <c r="J41" s="49" t="str">
        <f>+[1]Out_Tesouro!P37</f>
        <v>RECURSOS ORDINARIOS</v>
      </c>
      <c r="K41" s="50" t="str">
        <f>+[1]Out_Tesouro!Q37</f>
        <v>1</v>
      </c>
      <c r="L41" s="54"/>
      <c r="M41" s="54"/>
      <c r="N41" s="54"/>
      <c r="O41" s="52">
        <v>0</v>
      </c>
      <c r="P41" s="54"/>
      <c r="Q41" s="54">
        <f>[1]Out_Tesouro!S37</f>
        <v>21619</v>
      </c>
      <c r="R41" s="54">
        <f>[1]Out_Tesouro!T37</f>
        <v>0</v>
      </c>
      <c r="S41" s="54">
        <f t="shared" si="0"/>
        <v>21619</v>
      </c>
      <c r="T41" s="54">
        <f>[1]Out_Tesouro!V37</f>
        <v>21619</v>
      </c>
      <c r="U41" s="55">
        <f t="shared" si="1"/>
        <v>1</v>
      </c>
      <c r="V41" s="54">
        <f>[1]Out_Tesouro!W37</f>
        <v>0</v>
      </c>
      <c r="W41" s="55">
        <f t="shared" si="2"/>
        <v>0</v>
      </c>
      <c r="X41" s="54">
        <f>[1]Out_Tesouro!X37</f>
        <v>0</v>
      </c>
      <c r="Y41" s="55">
        <f t="shared" si="3"/>
        <v>0</v>
      </c>
    </row>
    <row r="42" spans="2:25" ht="26.25" customHeight="1">
      <c r="B42" s="48" t="str">
        <f>+[1]Out_Tesouro!A38</f>
        <v>55901</v>
      </c>
      <c r="C42" s="49" t="str">
        <f>+[1]Out_Tesouro!B38</f>
        <v>FUNDO NACIONAL DE ASSISTENCIA SOCIAL</v>
      </c>
      <c r="D42" s="50" t="str">
        <f>+CONCATENATE([1]Out_Tesouro!C38,".",[1]Out_Tesouro!E38)</f>
        <v>28.846</v>
      </c>
      <c r="E42" s="50" t="str">
        <f>+CONCATENATE([1]Out_Tesouro!H38,".",[1]Out_Tesouro!J38)</f>
        <v>0901.0005</v>
      </c>
      <c r="F42" s="49" t="str">
        <f>[1]Out_Tesouro!I38</f>
        <v>OPERACOES ESPECIAIS: CUMPRIMENTO DE SENTENCAS JUDICIAIS</v>
      </c>
      <c r="G42" s="49" t="str">
        <f>[1]Out_Tesouro!K38</f>
        <v>CUMPRIMENTO DE SENTENCA JUDICIAL TRANSITADA EM JULGADO (PREC</v>
      </c>
      <c r="H42" s="50" t="str">
        <f>IF([1]Out_Tesouro!L38="1","F","S")</f>
        <v>S</v>
      </c>
      <c r="I42" s="50" t="str">
        <f>+[1]Out_Tesouro!N38</f>
        <v>0100</v>
      </c>
      <c r="J42" s="49" t="str">
        <f>+[1]Out_Tesouro!P38</f>
        <v>RECURSOS ORDINARIOS</v>
      </c>
      <c r="K42" s="50" t="str">
        <f>+[1]Out_Tesouro!Q38</f>
        <v>3</v>
      </c>
      <c r="L42" s="54"/>
      <c r="M42" s="54"/>
      <c r="N42" s="54"/>
      <c r="O42" s="52">
        <v>0</v>
      </c>
      <c r="P42" s="54"/>
      <c r="Q42" s="54">
        <f>[1]Out_Tesouro!S38</f>
        <v>31622127</v>
      </c>
      <c r="R42" s="54">
        <f>[1]Out_Tesouro!T38</f>
        <v>0</v>
      </c>
      <c r="S42" s="54">
        <f t="shared" si="0"/>
        <v>31622127</v>
      </c>
      <c r="T42" s="54">
        <f>[1]Out_Tesouro!V38</f>
        <v>31622127</v>
      </c>
      <c r="U42" s="55">
        <f t="shared" si="1"/>
        <v>1</v>
      </c>
      <c r="V42" s="54">
        <f>[1]Out_Tesouro!W38</f>
        <v>0</v>
      </c>
      <c r="W42" s="55">
        <f t="shared" si="2"/>
        <v>0</v>
      </c>
      <c r="X42" s="54">
        <f>[1]Out_Tesouro!X38</f>
        <v>0</v>
      </c>
      <c r="Y42" s="55">
        <f t="shared" si="3"/>
        <v>0</v>
      </c>
    </row>
    <row r="43" spans="2:25" ht="26.25" customHeight="1">
      <c r="B43" s="48" t="str">
        <f>+[1]Out_Tesouro!A39</f>
        <v>55901</v>
      </c>
      <c r="C43" s="49" t="str">
        <f>+[1]Out_Tesouro!B39</f>
        <v>FUNDO NACIONAL DE ASSISTENCIA SOCIAL</v>
      </c>
      <c r="D43" s="50" t="str">
        <f>+CONCATENATE([1]Out_Tesouro!C39,".",[1]Out_Tesouro!E39)</f>
        <v>28.846</v>
      </c>
      <c r="E43" s="50" t="str">
        <f>+CONCATENATE([1]Out_Tesouro!H39,".",[1]Out_Tesouro!J39)</f>
        <v>0901.0625</v>
      </c>
      <c r="F43" s="49" t="str">
        <f>[1]Out_Tesouro!I39</f>
        <v>OPERACOES ESPECIAIS: CUMPRIMENTO DE SENTENCAS JUDICIAIS</v>
      </c>
      <c r="G43" s="49" t="str">
        <f>[1]Out_Tesouro!K39</f>
        <v>CUMPRIMENTO DE SENTENCA JUDICIAL TRANSITADA EM JULGADO DE PE</v>
      </c>
      <c r="H43" s="50" t="str">
        <f>IF([1]Out_Tesouro!L39="1","F","S")</f>
        <v>S</v>
      </c>
      <c r="I43" s="50" t="str">
        <f>+[1]Out_Tesouro!N39</f>
        <v>0100</v>
      </c>
      <c r="J43" s="49" t="str">
        <f>+[1]Out_Tesouro!P39</f>
        <v>RECURSOS ORDINARIOS</v>
      </c>
      <c r="K43" s="50" t="str">
        <f>+[1]Out_Tesouro!Q39</f>
        <v>3</v>
      </c>
      <c r="L43" s="52"/>
      <c r="M43" s="52"/>
      <c r="N43" s="52"/>
      <c r="O43" s="52">
        <v>0</v>
      </c>
      <c r="P43" s="52"/>
      <c r="Q43" s="54">
        <f>[1]Out_Tesouro!S39</f>
        <v>182781070</v>
      </c>
      <c r="R43" s="54">
        <f>[1]Out_Tesouro!T39</f>
        <v>0</v>
      </c>
      <c r="S43" s="54">
        <f t="shared" si="0"/>
        <v>182781070</v>
      </c>
      <c r="T43" s="54">
        <f>[1]Out_Tesouro!V39</f>
        <v>182458071.78</v>
      </c>
      <c r="U43" s="55">
        <f t="shared" si="1"/>
        <v>0.99823286831617741</v>
      </c>
      <c r="V43" s="54">
        <f>[1]Out_Tesouro!W39</f>
        <v>182458071.78</v>
      </c>
      <c r="W43" s="55">
        <f t="shared" si="2"/>
        <v>0.99823286831617741</v>
      </c>
      <c r="X43" s="54">
        <f>[1]Out_Tesouro!X39</f>
        <v>182458071.78</v>
      </c>
      <c r="Y43" s="55">
        <f t="shared" si="3"/>
        <v>0.99823286831617741</v>
      </c>
    </row>
    <row r="44" spans="2:25" ht="26.25" customHeight="1">
      <c r="B44" s="48" t="str">
        <f>+[1]Out_Tesouro!A40</f>
        <v>71103</v>
      </c>
      <c r="C44" s="49" t="str">
        <f>+[1]Out_Tesouro!B40</f>
        <v>ENCARGOS FINANC.DA UNIAO-SENTENCAS JUDICIAIS</v>
      </c>
      <c r="D44" s="50" t="str">
        <f>+CONCATENATE([1]Out_Tesouro!C40,".",[1]Out_Tesouro!E40)</f>
        <v>28.846</v>
      </c>
      <c r="E44" s="50" t="str">
        <f>+CONCATENATE([1]Out_Tesouro!H40,".",[1]Out_Tesouro!J40)</f>
        <v>0901.0005</v>
      </c>
      <c r="F44" s="49" t="str">
        <f>[1]Out_Tesouro!I40</f>
        <v>OPERACOES ESPECIAIS: CUMPRIMENTO DE SENTENCAS JUDICIAIS</v>
      </c>
      <c r="G44" s="49" t="str">
        <f>[1]Out_Tesouro!K40</f>
        <v>CUMPRIMENTO DE SENTENCA JUDICIAL TRANSITADA EM JULGADO (PREC</v>
      </c>
      <c r="H44" s="50" t="str">
        <f>IF([1]Out_Tesouro!L40="1","F","S")</f>
        <v>F</v>
      </c>
      <c r="I44" s="50" t="str">
        <f>+[1]Out_Tesouro!N40</f>
        <v>0100</v>
      </c>
      <c r="J44" s="49" t="str">
        <f>+[1]Out_Tesouro!P40</f>
        <v>RECURSOS ORDINARIOS</v>
      </c>
      <c r="K44" s="50" t="str">
        <f>+[1]Out_Tesouro!Q40</f>
        <v>5</v>
      </c>
      <c r="L44" s="52"/>
      <c r="M44" s="52"/>
      <c r="N44" s="52"/>
      <c r="O44" s="52"/>
      <c r="P44" s="52"/>
      <c r="Q44" s="54">
        <f>[1]Out_Tesouro!S40</f>
        <v>31608566</v>
      </c>
      <c r="R44" s="54">
        <f>[1]Out_Tesouro!T40</f>
        <v>0</v>
      </c>
      <c r="S44" s="54">
        <f t="shared" si="0"/>
        <v>31608566</v>
      </c>
      <c r="T44" s="54">
        <f>[1]Out_Tesouro!V40</f>
        <v>0</v>
      </c>
      <c r="U44" s="55">
        <f t="shared" si="1"/>
        <v>0</v>
      </c>
      <c r="V44" s="54">
        <f>[1]Out_Tesouro!W40</f>
        <v>0</v>
      </c>
      <c r="W44" s="55">
        <f t="shared" si="2"/>
        <v>0</v>
      </c>
      <c r="X44" s="54">
        <f>[1]Out_Tesouro!X40</f>
        <v>0</v>
      </c>
      <c r="Y44" s="55">
        <f t="shared" si="3"/>
        <v>0</v>
      </c>
    </row>
    <row r="45" spans="2:25" ht="26.25" customHeight="1">
      <c r="B45" s="48" t="str">
        <f>+[1]Out_Tesouro!A41</f>
        <v>71103</v>
      </c>
      <c r="C45" s="49" t="str">
        <f>+[1]Out_Tesouro!B41</f>
        <v>ENCARGOS FINANC.DA UNIAO-SENTENCAS JUDICIAIS</v>
      </c>
      <c r="D45" s="50" t="str">
        <f>+CONCATENATE([1]Out_Tesouro!C41,".",[1]Out_Tesouro!E41)</f>
        <v>28.846</v>
      </c>
      <c r="E45" s="50" t="str">
        <f>+CONCATENATE([1]Out_Tesouro!H41,".",[1]Out_Tesouro!J41)</f>
        <v>0901.0005</v>
      </c>
      <c r="F45" s="49" t="str">
        <f>[1]Out_Tesouro!I41</f>
        <v>OPERACOES ESPECIAIS: CUMPRIMENTO DE SENTENCAS JUDICIAIS</v>
      </c>
      <c r="G45" s="49" t="str">
        <f>[1]Out_Tesouro!K41</f>
        <v>CUMPRIMENTO DE SENTENCA JUDICIAL TRANSITADA EM JULGADO (PREC</v>
      </c>
      <c r="H45" s="50" t="str">
        <f>IF([1]Out_Tesouro!L41="1","F","S")</f>
        <v>F</v>
      </c>
      <c r="I45" s="50" t="str">
        <f>+[1]Out_Tesouro!N41</f>
        <v>0100</v>
      </c>
      <c r="J45" s="49" t="str">
        <f>+[1]Out_Tesouro!P41</f>
        <v>RECURSOS ORDINARIOS</v>
      </c>
      <c r="K45" s="50" t="str">
        <f>+[1]Out_Tesouro!Q41</f>
        <v>3</v>
      </c>
      <c r="L45" s="52"/>
      <c r="M45" s="52"/>
      <c r="N45" s="52"/>
      <c r="O45" s="52">
        <v>0</v>
      </c>
      <c r="P45" s="52"/>
      <c r="Q45" s="54">
        <f>[1]Out_Tesouro!S41</f>
        <v>638692133</v>
      </c>
      <c r="R45" s="54">
        <f>[1]Out_Tesouro!T41</f>
        <v>0</v>
      </c>
      <c r="S45" s="54">
        <f t="shared" si="0"/>
        <v>638692133</v>
      </c>
      <c r="T45" s="54">
        <f>[1]Out_Tesouro!V41</f>
        <v>108109367.86</v>
      </c>
      <c r="U45" s="55">
        <f t="shared" si="1"/>
        <v>0.16926679110982568</v>
      </c>
      <c r="V45" s="54">
        <f>[1]Out_Tesouro!W41</f>
        <v>0</v>
      </c>
      <c r="W45" s="55">
        <f t="shared" si="2"/>
        <v>0</v>
      </c>
      <c r="X45" s="54">
        <f>[1]Out_Tesouro!X41</f>
        <v>0</v>
      </c>
      <c r="Y45" s="55">
        <f t="shared" si="3"/>
        <v>0</v>
      </c>
    </row>
    <row r="46" spans="2:25" ht="26.25" customHeight="1">
      <c r="B46" s="48" t="str">
        <f>+[1]Out_Tesouro!A42</f>
        <v>71103</v>
      </c>
      <c r="C46" s="49" t="str">
        <f>+[1]Out_Tesouro!B42</f>
        <v>ENCARGOS FINANC.DA UNIAO-SENTENCAS JUDICIAIS</v>
      </c>
      <c r="D46" s="50" t="str">
        <f>+CONCATENATE([1]Out_Tesouro!C42,".",[1]Out_Tesouro!E42)</f>
        <v>28.846</v>
      </c>
      <c r="E46" s="50" t="str">
        <f>+CONCATENATE([1]Out_Tesouro!H42,".",[1]Out_Tesouro!J42)</f>
        <v>0901.0005</v>
      </c>
      <c r="F46" s="49" t="str">
        <f>[1]Out_Tesouro!I42</f>
        <v>OPERACOES ESPECIAIS: CUMPRIMENTO DE SENTENCAS JUDICIAIS</v>
      </c>
      <c r="G46" s="49" t="str">
        <f>[1]Out_Tesouro!K42</f>
        <v>CUMPRIMENTO DE SENTENCA JUDICIAL TRANSITADA EM JULGADO (PREC</v>
      </c>
      <c r="H46" s="50" t="str">
        <f>IF([1]Out_Tesouro!L42="1","F","S")</f>
        <v>F</v>
      </c>
      <c r="I46" s="50" t="str">
        <f>+[1]Out_Tesouro!N42</f>
        <v>0100</v>
      </c>
      <c r="J46" s="49" t="str">
        <f>+[1]Out_Tesouro!P42</f>
        <v>RECURSOS ORDINARIOS</v>
      </c>
      <c r="K46" s="50" t="str">
        <f>+[1]Out_Tesouro!Q42</f>
        <v>1</v>
      </c>
      <c r="L46" s="52"/>
      <c r="M46" s="52"/>
      <c r="N46" s="52"/>
      <c r="O46" s="52">
        <v>0</v>
      </c>
      <c r="P46" s="52"/>
      <c r="Q46" s="54">
        <f>[1]Out_Tesouro!S42</f>
        <v>211034225</v>
      </c>
      <c r="R46" s="54">
        <f>[1]Out_Tesouro!T42</f>
        <v>0</v>
      </c>
      <c r="S46" s="54">
        <f t="shared" si="0"/>
        <v>211034225</v>
      </c>
      <c r="T46" s="54">
        <f>[1]Out_Tesouro!V42</f>
        <v>211034225</v>
      </c>
      <c r="U46" s="55">
        <f t="shared" si="1"/>
        <v>1</v>
      </c>
      <c r="V46" s="54">
        <f>[1]Out_Tesouro!W42</f>
        <v>0</v>
      </c>
      <c r="W46" s="55">
        <f t="shared" si="2"/>
        <v>0</v>
      </c>
      <c r="X46" s="54">
        <f>[1]Out_Tesouro!X42</f>
        <v>0</v>
      </c>
      <c r="Y46" s="55">
        <f t="shared" si="3"/>
        <v>0</v>
      </c>
    </row>
    <row r="47" spans="2:25" ht="26.25" customHeight="1">
      <c r="B47" s="48" t="str">
        <f>+[1]Out_Tesouro!A43</f>
        <v>71103</v>
      </c>
      <c r="C47" s="49" t="str">
        <f>+[1]Out_Tesouro!B43</f>
        <v>ENCARGOS FINANC.DA UNIAO-SENTENCAS JUDICIAIS</v>
      </c>
      <c r="D47" s="50" t="str">
        <f>+CONCATENATE([1]Out_Tesouro!C43,".",[1]Out_Tesouro!E43)</f>
        <v>28.846</v>
      </c>
      <c r="E47" s="50" t="str">
        <f>+CONCATENATE([1]Out_Tesouro!H43,".",[1]Out_Tesouro!J43)</f>
        <v>0901.00G5</v>
      </c>
      <c r="F47" s="49" t="str">
        <f>[1]Out_Tesouro!I43</f>
        <v>OPERACOES ESPECIAIS: CUMPRIMENTO DE SENTENCAS JUDICIAIS</v>
      </c>
      <c r="G47" s="49" t="str">
        <f>[1]Out_Tesouro!K43</f>
        <v>CONTRIBUICAO DA UNIAO, DE SUAS AUTARQUIAS E FUNDACOES PARA O</v>
      </c>
      <c r="H47" s="50" t="str">
        <f>IF([1]Out_Tesouro!L43="1","F","S")</f>
        <v>F</v>
      </c>
      <c r="I47" s="50" t="str">
        <f>+[1]Out_Tesouro!N43</f>
        <v>0100</v>
      </c>
      <c r="J47" s="49" t="str">
        <f>+[1]Out_Tesouro!P43</f>
        <v>RECURSOS ORDINARIOS</v>
      </c>
      <c r="K47" s="50" t="str">
        <f>+[1]Out_Tesouro!Q43</f>
        <v>1</v>
      </c>
      <c r="L47" s="52"/>
      <c r="M47" s="52"/>
      <c r="N47" s="52"/>
      <c r="O47" s="52">
        <v>0</v>
      </c>
      <c r="P47" s="52"/>
      <c r="Q47" s="54">
        <f>[1]Out_Tesouro!S43</f>
        <v>16249635</v>
      </c>
      <c r="R47" s="54">
        <f>[1]Out_Tesouro!T43</f>
        <v>0</v>
      </c>
      <c r="S47" s="54">
        <f>O47-P47+Q47+R47</f>
        <v>16249635</v>
      </c>
      <c r="T47" s="54">
        <f>[1]Out_Tesouro!V43</f>
        <v>16249635</v>
      </c>
      <c r="U47" s="55">
        <f>IF(S47&gt;0,T47/S47,0)</f>
        <v>1</v>
      </c>
      <c r="V47" s="54">
        <f>[1]Out_Tesouro!W43</f>
        <v>5118788.0199999996</v>
      </c>
      <c r="W47" s="55">
        <f>IF(S47&gt;0,V47/S47,0)</f>
        <v>0.31500941528840493</v>
      </c>
      <c r="X47" s="54">
        <f>[1]Out_Tesouro!X43</f>
        <v>5118788.0199999996</v>
      </c>
      <c r="Y47" s="55">
        <f>IF(S47&gt;0,X47/S47,0)</f>
        <v>0.31500941528840493</v>
      </c>
    </row>
    <row r="48" spans="2:25" ht="26.25" customHeight="1">
      <c r="B48" s="48" t="str">
        <f>+[1]Out_Tesouro!A44</f>
        <v>71103</v>
      </c>
      <c r="C48" s="49" t="str">
        <f>+[1]Out_Tesouro!B44</f>
        <v>ENCARGOS FINANC.DA UNIAO-SENTENCAS JUDICIAIS</v>
      </c>
      <c r="D48" s="50" t="str">
        <f>+CONCATENATE([1]Out_Tesouro!C44,".",[1]Out_Tesouro!E44)</f>
        <v>28.846</v>
      </c>
      <c r="E48" s="50" t="str">
        <f>+CONCATENATE([1]Out_Tesouro!H44,".",[1]Out_Tesouro!J44)</f>
        <v>0901.0625</v>
      </c>
      <c r="F48" s="49" t="str">
        <f>[1]Out_Tesouro!I44</f>
        <v>OPERACOES ESPECIAIS: CUMPRIMENTO DE SENTENCAS JUDICIAIS</v>
      </c>
      <c r="G48" s="49" t="str">
        <f>[1]Out_Tesouro!K44</f>
        <v>CUMPRIMENTO DE SENTENCA JUDICIAL TRANSITADA EM JULGADO DE PE</v>
      </c>
      <c r="H48" s="50" t="str">
        <f>IF([1]Out_Tesouro!L44="1","F","S")</f>
        <v>F</v>
      </c>
      <c r="I48" s="50" t="str">
        <f>+[1]Out_Tesouro!N44</f>
        <v>0100</v>
      </c>
      <c r="J48" s="49" t="str">
        <f>+[1]Out_Tesouro!P44</f>
        <v>RECURSOS ORDINARIOS</v>
      </c>
      <c r="K48" s="50" t="str">
        <f>+[1]Out_Tesouro!Q44</f>
        <v>5</v>
      </c>
      <c r="L48" s="52"/>
      <c r="M48" s="52"/>
      <c r="N48" s="52"/>
      <c r="O48" s="52">
        <v>0</v>
      </c>
      <c r="P48" s="52"/>
      <c r="Q48" s="54">
        <f>[1]Out_Tesouro!S44</f>
        <v>58934</v>
      </c>
      <c r="R48" s="54">
        <f>[1]Out_Tesouro!T44</f>
        <v>0</v>
      </c>
      <c r="S48" s="54">
        <f>O48-P48+Q48+R48</f>
        <v>58934</v>
      </c>
      <c r="T48" s="54">
        <f>[1]Out_Tesouro!V44</f>
        <v>43877.62</v>
      </c>
      <c r="U48" s="55">
        <f>IF(S48&gt;0,T48/S48,0)</f>
        <v>0.74452132894424272</v>
      </c>
      <c r="V48" s="54">
        <f>[1]Out_Tesouro!W44</f>
        <v>43877.62</v>
      </c>
      <c r="W48" s="55">
        <f>IF(S48&gt;0,V48/S48,0)</f>
        <v>0.74452132894424272</v>
      </c>
      <c r="X48" s="54">
        <f>[1]Out_Tesouro!X44</f>
        <v>43877.62</v>
      </c>
      <c r="Y48" s="55">
        <f>IF(S48&gt;0,X48/S48,0)</f>
        <v>0.74452132894424272</v>
      </c>
    </row>
    <row r="49" spans="2:25" ht="26.25" customHeight="1">
      <c r="B49" s="48" t="str">
        <f>+[1]Out_Tesouro!A45</f>
        <v>71103</v>
      </c>
      <c r="C49" s="49" t="str">
        <f>+[1]Out_Tesouro!B45</f>
        <v>ENCARGOS FINANC.DA UNIAO-SENTENCAS JUDICIAIS</v>
      </c>
      <c r="D49" s="50" t="str">
        <f>+CONCATENATE([1]Out_Tesouro!C45,".",[1]Out_Tesouro!E45)</f>
        <v>28.846</v>
      </c>
      <c r="E49" s="50" t="str">
        <f>+CONCATENATE([1]Out_Tesouro!H45,".",[1]Out_Tesouro!J45)</f>
        <v>0901.0625</v>
      </c>
      <c r="F49" s="49" t="str">
        <f>[1]Out_Tesouro!I45</f>
        <v>OPERACOES ESPECIAIS: CUMPRIMENTO DE SENTENCAS JUDICIAIS</v>
      </c>
      <c r="G49" s="49" t="str">
        <f>[1]Out_Tesouro!K45</f>
        <v>CUMPRIMENTO DE SENTENCA JUDICIAL TRANSITADA EM JULGADO DE PE</v>
      </c>
      <c r="H49" s="50" t="str">
        <f>IF([1]Out_Tesouro!L45="1","F","S")</f>
        <v>F</v>
      </c>
      <c r="I49" s="50" t="str">
        <f>+[1]Out_Tesouro!N45</f>
        <v>0100</v>
      </c>
      <c r="J49" s="49" t="str">
        <f>+[1]Out_Tesouro!P45</f>
        <v>RECURSOS ORDINARIOS</v>
      </c>
      <c r="K49" s="50" t="str">
        <f>+[1]Out_Tesouro!Q45</f>
        <v>3</v>
      </c>
      <c r="L49" s="52"/>
      <c r="M49" s="52"/>
      <c r="N49" s="52"/>
      <c r="O49" s="52">
        <v>0</v>
      </c>
      <c r="P49" s="52"/>
      <c r="Q49" s="54">
        <f>[1]Out_Tesouro!S45</f>
        <v>203316162</v>
      </c>
      <c r="R49" s="54">
        <f>[1]Out_Tesouro!T45</f>
        <v>0</v>
      </c>
      <c r="S49" s="54">
        <f>O49-P49+Q49+R49</f>
        <v>203316162</v>
      </c>
      <c r="T49" s="54">
        <f>[1]Out_Tesouro!V45</f>
        <v>202633120.16</v>
      </c>
      <c r="U49" s="55">
        <f>IF(S49&gt;0,T49/S49,0)</f>
        <v>0.99664049412854838</v>
      </c>
      <c r="V49" s="54">
        <f>[1]Out_Tesouro!W45</f>
        <v>202633120.16</v>
      </c>
      <c r="W49" s="55">
        <f>IF(S49&gt;0,V49/S49,0)</f>
        <v>0.99664049412854838</v>
      </c>
      <c r="X49" s="54">
        <f>[1]Out_Tesouro!X45</f>
        <v>202633120.16</v>
      </c>
      <c r="Y49" s="55">
        <f>IF(S49&gt;0,X49/S49,0)</f>
        <v>0.99664049412854838</v>
      </c>
    </row>
    <row r="50" spans="2:25" ht="26.25" customHeight="1" thickBot="1">
      <c r="B50" s="48" t="str">
        <f>+[1]Out_Tesouro!A46</f>
        <v>71103</v>
      </c>
      <c r="C50" s="49" t="str">
        <f>+[1]Out_Tesouro!B46</f>
        <v>ENCARGOS FINANC.DA UNIAO-SENTENCAS JUDICIAIS</v>
      </c>
      <c r="D50" s="50" t="str">
        <f>+CONCATENATE([1]Out_Tesouro!C46,".",[1]Out_Tesouro!E46)</f>
        <v>28.846</v>
      </c>
      <c r="E50" s="50" t="str">
        <f>+CONCATENATE([1]Out_Tesouro!H46,".",[1]Out_Tesouro!J46)</f>
        <v>0901.0625</v>
      </c>
      <c r="F50" s="49" t="str">
        <f>[1]Out_Tesouro!I46</f>
        <v>OPERACOES ESPECIAIS: CUMPRIMENTO DE SENTENCAS JUDICIAIS</v>
      </c>
      <c r="G50" s="49" t="str">
        <f>[1]Out_Tesouro!K46</f>
        <v>CUMPRIMENTO DE SENTENCA JUDICIAL TRANSITADA EM JULGADO DE PE</v>
      </c>
      <c r="H50" s="50" t="str">
        <f>IF([1]Out_Tesouro!L46="1","F","S")</f>
        <v>F</v>
      </c>
      <c r="I50" s="50" t="str">
        <f>+[1]Out_Tesouro!N46</f>
        <v>0100</v>
      </c>
      <c r="J50" s="49" t="str">
        <f>+[1]Out_Tesouro!P46</f>
        <v>RECURSOS ORDINARIOS</v>
      </c>
      <c r="K50" s="50" t="str">
        <f>+[1]Out_Tesouro!Q46</f>
        <v>1</v>
      </c>
      <c r="L50" s="52"/>
      <c r="M50" s="52"/>
      <c r="N50" s="52"/>
      <c r="O50" s="52">
        <v>0</v>
      </c>
      <c r="P50" s="52"/>
      <c r="Q50" s="54">
        <f>[1]Out_Tesouro!S46</f>
        <v>92683660</v>
      </c>
      <c r="R50" s="54">
        <f>[1]Out_Tesouro!T46</f>
        <v>0</v>
      </c>
      <c r="S50" s="54">
        <f>O50-P50+Q50+R50</f>
        <v>92683660</v>
      </c>
      <c r="T50" s="54">
        <f>[1]Out_Tesouro!V46</f>
        <v>92592359.170000002</v>
      </c>
      <c r="U50" s="55">
        <f>IF(S50&gt;0,T50/S50,0)</f>
        <v>0.99901491988987057</v>
      </c>
      <c r="V50" s="54">
        <f>[1]Out_Tesouro!W46</f>
        <v>92592359.170000002</v>
      </c>
      <c r="W50" s="55">
        <f>IF(S50&gt;0,V50/S50,0)</f>
        <v>0.99901491988987057</v>
      </c>
      <c r="X50" s="54">
        <f>[1]Out_Tesouro!X46</f>
        <v>92592359.170000002</v>
      </c>
      <c r="Y50" s="55">
        <f>IF(S50&gt;0,X50/S50,0)</f>
        <v>0.99901491988987057</v>
      </c>
    </row>
    <row r="51" spans="2:25" ht="15.75" customHeight="1" thickBot="1">
      <c r="B51" s="14" t="s">
        <v>48</v>
      </c>
      <c r="C51" s="56"/>
      <c r="D51" s="56"/>
      <c r="E51" s="56"/>
      <c r="F51" s="56"/>
      <c r="G51" s="56"/>
      <c r="H51" s="56"/>
      <c r="I51" s="56"/>
      <c r="J51" s="56"/>
      <c r="K51" s="15"/>
      <c r="L51" s="57">
        <v>0</v>
      </c>
      <c r="M51" s="57">
        <v>0</v>
      </c>
      <c r="N51" s="57">
        <v>0</v>
      </c>
      <c r="O51" s="57">
        <v>0</v>
      </c>
      <c r="P51" s="57">
        <v>0</v>
      </c>
      <c r="Q51" s="58">
        <f>SUM(Q10:Q50)</f>
        <v>4176766830</v>
      </c>
      <c r="R51" s="58">
        <f>SUM(R10:R46)</f>
        <v>0</v>
      </c>
      <c r="S51" s="58">
        <f>SUM(S10:S50)</f>
        <v>4176766830</v>
      </c>
      <c r="T51" s="58">
        <f>SUM(T10:T50)</f>
        <v>3552646337.8299999</v>
      </c>
      <c r="U51" s="59">
        <f t="shared" si="1"/>
        <v>0.85057329806222381</v>
      </c>
      <c r="V51" s="58">
        <f>SUM(V10:V50)</f>
        <v>1462329213.5</v>
      </c>
      <c r="W51" s="59">
        <f t="shared" si="2"/>
        <v>0.35011033007557185</v>
      </c>
      <c r="X51" s="58">
        <f>SUM(X10:X50)</f>
        <v>1462329213.5</v>
      </c>
      <c r="Y51" s="59">
        <f t="shared" si="3"/>
        <v>0.35011033007557185</v>
      </c>
    </row>
    <row r="52" spans="2:25">
      <c r="B52" s="2" t="s">
        <v>49</v>
      </c>
      <c r="C52" s="2"/>
      <c r="D52" s="2"/>
      <c r="E52" s="2"/>
      <c r="F52" s="2"/>
      <c r="G52" s="2"/>
      <c r="H52" s="2"/>
      <c r="I52" s="3"/>
      <c r="J52" s="3"/>
      <c r="K52" s="3"/>
      <c r="L52" s="2"/>
      <c r="M52" s="2"/>
      <c r="N52" s="2"/>
      <c r="O52" s="2"/>
      <c r="P52" s="2"/>
      <c r="Q52" s="2"/>
      <c r="R52" s="2"/>
      <c r="S52" s="2"/>
      <c r="T52" s="2"/>
      <c r="U52" s="2"/>
      <c r="V52" s="4"/>
      <c r="W52" s="2"/>
      <c r="X52" s="4"/>
      <c r="Y52" s="2"/>
    </row>
    <row r="53" spans="2:25">
      <c r="B53" s="2" t="s">
        <v>50</v>
      </c>
      <c r="C53" s="60"/>
      <c r="D53" s="2"/>
      <c r="E53" s="2"/>
      <c r="F53" s="2"/>
      <c r="G53" s="2"/>
      <c r="H53" s="2"/>
      <c r="I53" s="3"/>
      <c r="J53" s="3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4"/>
      <c r="W53" s="2"/>
      <c r="X53" s="4"/>
      <c r="Y53" s="2"/>
    </row>
  </sheetData>
  <mergeCells count="17">
    <mergeCell ref="B51:K51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Out_Tes_Novo_Form</vt:lpstr>
      <vt:lpstr>Out_Tes_Novo_Form!Area_de_impressao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2017-10-17T14:09:00Z</dcterms:created>
  <dcterms:modified xsi:type="dcterms:W3CDTF">2017-10-17T14:09:45Z</dcterms:modified>
</cp:coreProperties>
</file>