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Jun!$A$1:$X$48</definedName>
  </definedNames>
  <calcPr calcId="145621" calcMode="manual"/>
</workbook>
</file>

<file path=xl/calcChain.xml><?xml version="1.0" encoding="utf-8"?>
<calcChain xmlns="http://schemas.openxmlformats.org/spreadsheetml/2006/main">
  <c r="Q46" i="1" l="1"/>
  <c r="O46" i="1"/>
  <c r="M46" i="1"/>
  <c r="L46" i="1"/>
  <c r="K46" i="1"/>
  <c r="W45" i="1"/>
  <c r="U45" i="1"/>
  <c r="S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R43" i="1"/>
  <c r="X43" i="1" s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P42" i="1"/>
  <c r="R42" i="1" s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R39" i="1"/>
  <c r="X39" i="1" s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P38" i="1"/>
  <c r="R38" i="1" s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X35" i="1" s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X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46" i="1" s="1"/>
  <c r="U10" i="1"/>
  <c r="U46" i="1" s="1"/>
  <c r="S10" i="1"/>
  <c r="S46" i="1" s="1"/>
  <c r="P10" i="1"/>
  <c r="P46" i="1" s="1"/>
  <c r="N10" i="1"/>
  <c r="J10" i="1"/>
  <c r="I10" i="1"/>
  <c r="H10" i="1"/>
  <c r="G10" i="1"/>
  <c r="F10" i="1"/>
  <c r="E10" i="1"/>
  <c r="D10" i="1"/>
  <c r="C10" i="1"/>
  <c r="B10" i="1"/>
  <c r="A10" i="1"/>
  <c r="V26" i="1" l="1"/>
  <c r="X26" i="1"/>
  <c r="T26" i="1"/>
  <c r="V41" i="1"/>
  <c r="X41" i="1"/>
  <c r="T41" i="1"/>
  <c r="X16" i="1"/>
  <c r="T16" i="1"/>
  <c r="V16" i="1"/>
  <c r="V21" i="1"/>
  <c r="T21" i="1"/>
  <c r="X21" i="1"/>
  <c r="V22" i="1"/>
  <c r="X22" i="1"/>
  <c r="T22" i="1"/>
  <c r="X32" i="1"/>
  <c r="T32" i="1"/>
  <c r="V32" i="1"/>
  <c r="V37" i="1"/>
  <c r="X37" i="1"/>
  <c r="T37" i="1"/>
  <c r="V38" i="1"/>
  <c r="X38" i="1"/>
  <c r="T38" i="1"/>
  <c r="V42" i="1"/>
  <c r="X42" i="1"/>
  <c r="T42" i="1"/>
  <c r="V13" i="1"/>
  <c r="X13" i="1"/>
  <c r="T13" i="1"/>
  <c r="V14" i="1"/>
  <c r="X14" i="1"/>
  <c r="T14" i="1"/>
  <c r="X24" i="1"/>
  <c r="T24" i="1"/>
  <c r="V24" i="1"/>
  <c r="V29" i="1"/>
  <c r="X29" i="1"/>
  <c r="T29" i="1"/>
  <c r="V30" i="1"/>
  <c r="X30" i="1"/>
  <c r="T30" i="1"/>
  <c r="X40" i="1"/>
  <c r="T40" i="1"/>
  <c r="V40" i="1"/>
  <c r="V45" i="1"/>
  <c r="X45" i="1"/>
  <c r="T45" i="1"/>
  <c r="X20" i="1"/>
  <c r="T20" i="1"/>
  <c r="V20" i="1"/>
  <c r="V25" i="1"/>
  <c r="T25" i="1"/>
  <c r="X25" i="1"/>
  <c r="X36" i="1"/>
  <c r="T36" i="1"/>
  <c r="V36" i="1"/>
  <c r="X12" i="1"/>
  <c r="T12" i="1"/>
  <c r="V12" i="1"/>
  <c r="V17" i="1"/>
  <c r="X17" i="1"/>
  <c r="T17" i="1"/>
  <c r="V18" i="1"/>
  <c r="X18" i="1"/>
  <c r="T18" i="1"/>
  <c r="X28" i="1"/>
  <c r="T28" i="1"/>
  <c r="V28" i="1"/>
  <c r="V33" i="1"/>
  <c r="X33" i="1"/>
  <c r="T33" i="1"/>
  <c r="V34" i="1"/>
  <c r="X34" i="1"/>
  <c r="T34" i="1"/>
  <c r="X44" i="1"/>
  <c r="T44" i="1"/>
  <c r="V44" i="1"/>
  <c r="V19" i="1"/>
  <c r="V23" i="1"/>
  <c r="V27" i="1"/>
  <c r="V31" i="1"/>
  <c r="V39" i="1"/>
  <c r="V11" i="1"/>
  <c r="V15" i="1"/>
  <c r="V35" i="1"/>
  <c r="V43" i="1"/>
  <c r="R10" i="1"/>
  <c r="N46" i="1"/>
  <c r="T11" i="1"/>
  <c r="T15" i="1"/>
  <c r="T19" i="1"/>
  <c r="T23" i="1"/>
  <c r="T27" i="1"/>
  <c r="T31" i="1"/>
  <c r="T35" i="1"/>
  <c r="T39" i="1"/>
  <c r="T43" i="1"/>
  <c r="V10" i="1" l="1"/>
  <c r="X10" i="1"/>
  <c r="T10" i="1"/>
  <c r="R46" i="1"/>
  <c r="X46" i="1" l="1"/>
  <c r="T46" i="1"/>
  <c r="V4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<sst xmlns="http://schemas.openxmlformats.org/spreadsheetml/2006/main" count="55" uniqueCount="51">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</sst>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374933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11710682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102549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2660339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7606900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818924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35678</v>
          </cell>
          <cell r="N18">
            <v>35678</v>
          </cell>
          <cell r="O18">
            <v>35676.660000000003</v>
          </cell>
          <cell r="P18">
            <v>35676.660000000003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60377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266418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0151</v>
          </cell>
          <cell r="K23" t="str">
            <v>CONTR.SOCIAL S/O LUCRO DAS PESSOAS JURIDICAS</v>
          </cell>
          <cell r="L23" t="str">
            <v>3</v>
          </cell>
          <cell r="M23">
            <v>38635565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1</v>
          </cell>
          <cell r="M24">
            <v>12322087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00G5</v>
          </cell>
          <cell r="H25" t="str">
            <v>CONTRIBUICAO DA UNIAO, DE SUAS AUTARQUIAS E FUNDACOES PARA O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269037</v>
          </cell>
          <cell r="N25">
            <v>269036.62</v>
          </cell>
          <cell r="O25">
            <v>269034.90000000002</v>
          </cell>
          <cell r="P25">
            <v>269034.90000000002</v>
          </cell>
        </row>
        <row r="26">
          <cell r="A26" t="str">
            <v>40203</v>
          </cell>
          <cell r="B26" t="str">
            <v>FUNDACAO JORGE DUPRAT FIG.DE SEG.MED.TRABALHO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261419</v>
          </cell>
        </row>
        <row r="27">
          <cell r="A27" t="str">
            <v>40904</v>
          </cell>
          <cell r="B27" t="str">
            <v>FUNDO DO REGIME GERAL DA PREVID.SOCIAL- FRGPS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1654613739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0625</v>
          </cell>
          <cell r="H28" t="str">
            <v>SENTENCAS JUDICIAIS TRANSITADAS EM JULGADO DE PEQUENO VALOR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753207206</v>
          </cell>
          <cell r="N28">
            <v>751867508.34000003</v>
          </cell>
          <cell r="O28">
            <v>751867508.34000003</v>
          </cell>
          <cell r="P28">
            <v>751867508.34000003</v>
          </cell>
        </row>
        <row r="29">
          <cell r="A29" t="str">
            <v>42204</v>
          </cell>
          <cell r="B29" t="str">
            <v>INSTITUTO DO PATRIMONIO HIST. E ART. NACIONAL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00G5</v>
          </cell>
          <cell r="H29" t="str">
            <v>CONTRIBUICAO DA UNIAO, DE SUAS AUTARQUIAS E FUNDACOES PARA O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18516</v>
          </cell>
          <cell r="N29">
            <v>18516</v>
          </cell>
          <cell r="O29">
            <v>18515.5</v>
          </cell>
          <cell r="P29">
            <v>18515.5</v>
          </cell>
        </row>
        <row r="30">
          <cell r="A30" t="str">
            <v>44201</v>
          </cell>
          <cell r="B30" t="str">
            <v>INST.BRAS.DO MEIO AMB.E REC.NAT.RENOVAVEIS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99644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231412</v>
          </cell>
        </row>
        <row r="32">
          <cell r="A32" t="str">
            <v>47205</v>
          </cell>
          <cell r="B32" t="str">
            <v>FUNDACAO INST.BRAS.DE GEOGRAFIA E ESTATISTICA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172975</v>
          </cell>
        </row>
        <row r="33">
          <cell r="A33" t="str">
            <v>49201</v>
          </cell>
          <cell r="B33" t="str">
            <v>INSTITUTO NAC. DE COLONIZACAO E REF. AGRARIA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5</v>
          </cell>
          <cell r="M33">
            <v>90271329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1278026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543021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00G5</v>
          </cell>
          <cell r="H36" t="str">
            <v>CONTRIBUICAO DA UNIAO, DE SUAS AUTARQUIAS E FUNDACOES PARA O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16435</v>
          </cell>
          <cell r="N36">
            <v>16435</v>
          </cell>
          <cell r="O36">
            <v>16434.3</v>
          </cell>
          <cell r="P36">
            <v>16434.3</v>
          </cell>
        </row>
        <row r="37">
          <cell r="A37" t="str">
            <v>52221</v>
          </cell>
          <cell r="B37" t="str">
            <v>INDUSTRIA DE MATERIAL BELICO DO BRASIL-IMBEL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173366</v>
          </cell>
        </row>
        <row r="38">
          <cell r="A38" t="str">
            <v>55901</v>
          </cell>
          <cell r="B38" t="str">
            <v>FUNDO NACIONAL DE ASSISTENCIA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CONTR.SOCIAL S/O LUCRO DAS PESSOAS JURIDICAS</v>
          </cell>
          <cell r="L38" t="str">
            <v>3</v>
          </cell>
          <cell r="M38">
            <v>62915625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0151</v>
          </cell>
          <cell r="K39" t="str">
            <v>CONTR.SOCIAL S/O LUCRO DAS PESSOAS JURIDICAS</v>
          </cell>
          <cell r="L39" t="str">
            <v>3</v>
          </cell>
          <cell r="M39">
            <v>119245064</v>
          </cell>
          <cell r="N39">
            <v>119044976.18000001</v>
          </cell>
          <cell r="O39">
            <v>119044976.18000001</v>
          </cell>
          <cell r="P39">
            <v>119044976.18000001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5</v>
          </cell>
          <cell r="M40">
            <v>38015764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641638872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1</v>
          </cell>
          <cell r="M42">
            <v>56443615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00G5</v>
          </cell>
          <cell r="H43" t="str">
            <v>CONTRIBUICAO DA UNIAO, DE SUAS AUTARQUIAS E FUNDACOES PARA O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1</v>
          </cell>
          <cell r="M43">
            <v>27648210</v>
          </cell>
          <cell r="N43">
            <v>27648209.719999999</v>
          </cell>
          <cell r="O43">
            <v>27648198.960000001</v>
          </cell>
          <cell r="P43">
            <v>27648198.960000001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3</v>
          </cell>
          <cell r="M44">
            <v>143751491</v>
          </cell>
          <cell r="N44">
            <v>143525120.31999999</v>
          </cell>
          <cell r="O44">
            <v>143525120.31999999</v>
          </cell>
          <cell r="P44">
            <v>143525120.31999999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1</v>
          </cell>
          <cell r="M45">
            <v>23237305</v>
          </cell>
          <cell r="N45">
            <v>23222981.73</v>
          </cell>
          <cell r="O45">
            <v>23222981.73</v>
          </cell>
          <cell r="P45">
            <v>23222981.73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9" width="14" customWidth="1"/>
    <col min="20" max="20" width="12.85546875" customWidth="1"/>
    <col min="21" max="21" width="14" customWidth="1"/>
    <col min="23" max="23" width="14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42522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'[1]Access-Jun'!A10</f>
        <v>24204</v>
      </c>
      <c r="B10" s="38" t="str">
        <f>'[1]Access-Jun'!B10</f>
        <v>COMISSAO NACIONAL DE ENERGIA NUCLEAR - CNEN</v>
      </c>
      <c r="C10" s="39" t="str">
        <f>CONCATENATE('[1]Access-Jun'!C10,".",'[1]Access-Jun'!D10)</f>
        <v>28.846</v>
      </c>
      <c r="D10" s="39" t="str">
        <f>CONCATENATE('[1]Access-Jun'!E10,".",'[1]Access-Jun'!G10)</f>
        <v>0901.0005</v>
      </c>
      <c r="E10" s="38" t="str">
        <f>'[1]Access-Jun'!F10</f>
        <v>OPERACOES ESPECIAIS: CUMPRIMENTO DE SENTENCAS JUDICIAIS</v>
      </c>
      <c r="F10" s="40" t="str">
        <f>'[1]Access-Jun'!H10</f>
        <v>SENTENCAS JUDICIAIS TRANSITADAS EM JULGADO (PRECATORIOS)</v>
      </c>
      <c r="G10" s="37" t="str">
        <f>'[1]Access-Jun'!I10</f>
        <v>1</v>
      </c>
      <c r="H10" s="37" t="str">
        <f>'[1]Access-Jun'!J10</f>
        <v>0100</v>
      </c>
      <c r="I10" s="41" t="str">
        <f>'[1]Access-Jun'!K10</f>
        <v>RECURSOS ORDINARIOS</v>
      </c>
      <c r="J10" s="37" t="str">
        <f>'[1]Access-Jun'!L10</f>
        <v>1</v>
      </c>
      <c r="K10" s="42"/>
      <c r="L10" s="43"/>
      <c r="M10" s="43"/>
      <c r="N10" s="44">
        <f>K10+L10-M10</f>
        <v>0</v>
      </c>
      <c r="O10" s="42"/>
      <c r="P10" s="45">
        <f>'[1]Access-Jun'!M10</f>
        <v>374933</v>
      </c>
      <c r="Q10" s="45"/>
      <c r="R10" s="45">
        <f>N10-O10+P10+Q10</f>
        <v>374933</v>
      </c>
      <c r="S10" s="45">
        <f>'[1]Access-Jun'!N10</f>
        <v>0</v>
      </c>
      <c r="T10" s="46">
        <f>IF(R10&gt;0,S10/R10,0)</f>
        <v>0</v>
      </c>
      <c r="U10" s="45">
        <f>'[1]Access-Jun'!O10</f>
        <v>0</v>
      </c>
      <c r="V10" s="46">
        <f>IF(R10&gt;0,U10/R10,0)</f>
        <v>0</v>
      </c>
      <c r="W10" s="45">
        <f>'[1]Access-Jun'!P10</f>
        <v>0</v>
      </c>
      <c r="X10" s="46">
        <f>IF(R10&gt;0,W10/R10,0)</f>
        <v>0</v>
      </c>
    </row>
    <row r="11" spans="1:24" ht="28.5" customHeight="1">
      <c r="A11" s="47" t="str">
        <f>'[1]Access-Jun'!A11</f>
        <v>25201</v>
      </c>
      <c r="B11" s="48" t="str">
        <f>'[1]Access-Jun'!B11</f>
        <v>BANCO CENTRAL DO BRASIL</v>
      </c>
      <c r="C11" s="49" t="str">
        <f>CONCATENATE('[1]Access-Jun'!C11,".",'[1]Access-Jun'!D11)</f>
        <v>28.846</v>
      </c>
      <c r="D11" s="49" t="str">
        <f>CONCATENATE('[1]Access-Jun'!E11,".",'[1]Access-Jun'!G11)</f>
        <v>0901.0005</v>
      </c>
      <c r="E11" s="48" t="str">
        <f>'[1]Access-Jun'!F11</f>
        <v>OPERACOES ESPECIAIS: CUMPRIMENTO DE SENTENCAS JUDICIAIS</v>
      </c>
      <c r="F11" s="50" t="str">
        <f>'[1]Access-Jun'!H11</f>
        <v>SENTENCAS JUDICIAIS TRANSITADAS EM JULGADO (PRECATORIOS)</v>
      </c>
      <c r="G11" s="49" t="str">
        <f>'[1]Access-Jun'!I11</f>
        <v>1</v>
      </c>
      <c r="H11" s="49" t="str">
        <f>'[1]Access-Jun'!J11</f>
        <v>0100</v>
      </c>
      <c r="I11" s="48" t="str">
        <f>'[1]Access-Jun'!K11</f>
        <v>RECURSOS ORDINARIOS</v>
      </c>
      <c r="J11" s="49" t="str">
        <f>'[1]Access-Jun'!L11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'[1]Access-Jun'!M11</f>
        <v>11710682</v>
      </c>
      <c r="Q11" s="53"/>
      <c r="R11" s="53">
        <f t="shared" ref="R11:R43" si="1">N11-O11+P11+Q11</f>
        <v>11710682</v>
      </c>
      <c r="S11" s="53">
        <f>'[1]Access-Jun'!N11</f>
        <v>0</v>
      </c>
      <c r="T11" s="54">
        <f t="shared" ref="T11:T46" si="2">IF(R11&gt;0,S11/R11,0)</f>
        <v>0</v>
      </c>
      <c r="U11" s="53">
        <f>'[1]Access-Jun'!O11</f>
        <v>0</v>
      </c>
      <c r="V11" s="54">
        <f t="shared" ref="V11:V46" si="3">IF(R11&gt;0,U11/R11,0)</f>
        <v>0</v>
      </c>
      <c r="W11" s="53">
        <f>'[1]Access-Jun'!P11</f>
        <v>0</v>
      </c>
      <c r="X11" s="54">
        <f t="shared" ref="X11:X46" si="4">IF(R11&gt;0,W11/R11,0)</f>
        <v>0</v>
      </c>
    </row>
    <row r="12" spans="1:24" ht="28.5" customHeight="1">
      <c r="A12" s="47" t="str">
        <f>'[1]Access-Jun'!A12</f>
        <v>26262</v>
      </c>
      <c r="B12" s="48" t="str">
        <f>'[1]Access-Jun'!B12</f>
        <v>UNIVERSIDADE FEDERAL DE SAO PAULO</v>
      </c>
      <c r="C12" s="49" t="str">
        <f>CONCATENATE('[1]Access-Jun'!C12,".",'[1]Access-Jun'!D12)</f>
        <v>28.846</v>
      </c>
      <c r="D12" s="49" t="str">
        <f>CONCATENATE('[1]Access-Jun'!E12,".",'[1]Access-Jun'!G12)</f>
        <v>0901.0005</v>
      </c>
      <c r="E12" s="48" t="str">
        <f>'[1]Access-Jun'!F12</f>
        <v>OPERACOES ESPECIAIS: CUMPRIMENTO DE SENTENCAS JUDICIAIS</v>
      </c>
      <c r="F12" s="48" t="str">
        <f>'[1]Access-Jun'!H12</f>
        <v>SENTENCAS JUDICIAIS TRANSITADAS EM JULGADO (PRECATORIOS)</v>
      </c>
      <c r="G12" s="49" t="str">
        <f>'[1]Access-Jun'!I12</f>
        <v>1</v>
      </c>
      <c r="H12" s="49" t="str">
        <f>'[1]Access-Jun'!J12</f>
        <v>0100</v>
      </c>
      <c r="I12" s="48" t="str">
        <f>'[1]Access-Jun'!K12</f>
        <v>RECURSOS ORDINARIOS</v>
      </c>
      <c r="J12" s="49" t="str">
        <f>'[1]Access-Jun'!L12</f>
        <v>3</v>
      </c>
      <c r="K12" s="53"/>
      <c r="L12" s="53"/>
      <c r="M12" s="53"/>
      <c r="N12" s="51">
        <f t="shared" si="0"/>
        <v>0</v>
      </c>
      <c r="O12" s="53"/>
      <c r="P12" s="53">
        <f>'[1]Access-Jun'!M12</f>
        <v>102549</v>
      </c>
      <c r="Q12" s="53"/>
      <c r="R12" s="53">
        <f t="shared" si="1"/>
        <v>102549</v>
      </c>
      <c r="S12" s="53">
        <f>'[1]Access-Jun'!N12</f>
        <v>0</v>
      </c>
      <c r="T12" s="54">
        <f t="shared" si="2"/>
        <v>0</v>
      </c>
      <c r="U12" s="53">
        <f>'[1]Access-Jun'!O12</f>
        <v>0</v>
      </c>
      <c r="V12" s="54">
        <f t="shared" si="3"/>
        <v>0</v>
      </c>
      <c r="W12" s="53">
        <f>'[1]Access-Jun'!P12</f>
        <v>0</v>
      </c>
      <c r="X12" s="54">
        <f t="shared" si="4"/>
        <v>0</v>
      </c>
    </row>
    <row r="13" spans="1:24" ht="28.5" customHeight="1">
      <c r="A13" s="47" t="str">
        <f>'[1]Access-Jun'!A13</f>
        <v>26262</v>
      </c>
      <c r="B13" s="48" t="str">
        <f>'[1]Access-Jun'!B13</f>
        <v>UNIVERSIDADE FEDERAL DE SAO PAULO</v>
      </c>
      <c r="C13" s="49" t="str">
        <f>CONCATENATE('[1]Access-Jun'!C13,".",'[1]Access-Jun'!D13)</f>
        <v>28.846</v>
      </c>
      <c r="D13" s="49" t="str">
        <f>CONCATENATE('[1]Access-Jun'!E13,".",'[1]Access-Jun'!G13)</f>
        <v>0901.0005</v>
      </c>
      <c r="E13" s="48" t="str">
        <f>'[1]Access-Jun'!F13</f>
        <v>OPERACOES ESPECIAIS: CUMPRIMENTO DE SENTENCAS JUDICIAIS</v>
      </c>
      <c r="F13" s="48" t="str">
        <f>'[1]Access-Jun'!H13</f>
        <v>SENTENCAS JUDICIAIS TRANSITADAS EM JULGADO (PRECATORIOS)</v>
      </c>
      <c r="G13" s="49" t="str">
        <f>'[1]Access-Jun'!I13</f>
        <v>1</v>
      </c>
      <c r="H13" s="49" t="str">
        <f>'[1]Access-Jun'!J13</f>
        <v>0100</v>
      </c>
      <c r="I13" s="48" t="str">
        <f>'[1]Access-Jun'!K13</f>
        <v>RECURSOS ORDINARIOS</v>
      </c>
      <c r="J13" s="49" t="str">
        <f>'[1]Access-Jun'!L13</f>
        <v>1</v>
      </c>
      <c r="K13" s="53"/>
      <c r="L13" s="53"/>
      <c r="M13" s="53"/>
      <c r="N13" s="51">
        <f t="shared" si="0"/>
        <v>0</v>
      </c>
      <c r="O13" s="53"/>
      <c r="P13" s="53">
        <f>'[1]Access-Jun'!M13</f>
        <v>2660339</v>
      </c>
      <c r="Q13" s="53"/>
      <c r="R13" s="53">
        <f t="shared" si="1"/>
        <v>2660339</v>
      </c>
      <c r="S13" s="53">
        <f>'[1]Access-Jun'!N13</f>
        <v>0</v>
      </c>
      <c r="T13" s="54">
        <f t="shared" si="2"/>
        <v>0</v>
      </c>
      <c r="U13" s="53">
        <f>'[1]Access-Jun'!O13</f>
        <v>0</v>
      </c>
      <c r="V13" s="54">
        <f t="shared" si="3"/>
        <v>0</v>
      </c>
      <c r="W13" s="53">
        <f>'[1]Access-Jun'!P13</f>
        <v>0</v>
      </c>
      <c r="X13" s="54">
        <f t="shared" si="4"/>
        <v>0</v>
      </c>
    </row>
    <row r="14" spans="1:24" ht="28.5" customHeight="1">
      <c r="A14" s="47" t="str">
        <f>'[1]Access-Jun'!A14</f>
        <v>26262</v>
      </c>
      <c r="B14" s="48" t="str">
        <f>'[1]Access-Jun'!B14</f>
        <v>UNIVERSIDADE FEDERAL DE SAO PAULO</v>
      </c>
      <c r="C14" s="49" t="str">
        <f>CONCATENATE('[1]Access-Jun'!C14,".",'[1]Access-Jun'!D14)</f>
        <v>28.846</v>
      </c>
      <c r="D14" s="49" t="str">
        <f>CONCATENATE('[1]Access-Jun'!E14,".",'[1]Access-Jun'!G14)</f>
        <v>0901.00G5</v>
      </c>
      <c r="E14" s="48" t="str">
        <f>'[1]Access-Jun'!F14</f>
        <v>OPERACOES ESPECIAIS: CUMPRIMENTO DE SENTENCAS JUDICIAIS</v>
      </c>
      <c r="F14" s="48" t="str">
        <f>'[1]Access-Jun'!H14</f>
        <v>CONTRIBUICAO DA UNIAO, DE SUAS AUTARQUIAS E FUNDACOES PARA O</v>
      </c>
      <c r="G14" s="49" t="str">
        <f>'[1]Access-Jun'!I14</f>
        <v>1</v>
      </c>
      <c r="H14" s="49" t="str">
        <f>'[1]Access-Jun'!J14</f>
        <v>0100</v>
      </c>
      <c r="I14" s="48" t="str">
        <f>'[1]Access-Jun'!K14</f>
        <v>RECURSOS ORDINARIOS</v>
      </c>
      <c r="J14" s="49" t="str">
        <f>'[1]Access-Jun'!L14</f>
        <v>1</v>
      </c>
      <c r="K14" s="53"/>
      <c r="L14" s="53"/>
      <c r="M14" s="53"/>
      <c r="N14" s="51">
        <f t="shared" si="0"/>
        <v>0</v>
      </c>
      <c r="O14" s="53"/>
      <c r="P14" s="53">
        <f>'[1]Access-Jun'!M14</f>
        <v>204846</v>
      </c>
      <c r="Q14" s="53"/>
      <c r="R14" s="53">
        <f t="shared" si="1"/>
        <v>204846</v>
      </c>
      <c r="S14" s="53">
        <f>'[1]Access-Jun'!N14</f>
        <v>204846</v>
      </c>
      <c r="T14" s="54">
        <f t="shared" si="2"/>
        <v>1</v>
      </c>
      <c r="U14" s="53">
        <f>'[1]Access-Jun'!O14</f>
        <v>204846</v>
      </c>
      <c r="V14" s="54">
        <f t="shared" si="3"/>
        <v>1</v>
      </c>
      <c r="W14" s="53">
        <f>'[1]Access-Jun'!P14</f>
        <v>204846</v>
      </c>
      <c r="X14" s="54">
        <f t="shared" si="4"/>
        <v>1</v>
      </c>
    </row>
    <row r="15" spans="1:24" ht="28.5" customHeight="1">
      <c r="A15" s="47" t="str">
        <f>'[1]Access-Jun'!A15</f>
        <v>26280</v>
      </c>
      <c r="B15" s="48" t="str">
        <f>'[1]Access-Jun'!B15</f>
        <v>FUNDACAO UNIVERSIDADE FEDERAL DE SAO CARLOS</v>
      </c>
      <c r="C15" s="49" t="str">
        <f>CONCATENATE('[1]Access-Jun'!C15,".",'[1]Access-Jun'!D15)</f>
        <v>28.846</v>
      </c>
      <c r="D15" s="49" t="str">
        <f>CONCATENATE('[1]Access-Jun'!E15,".",'[1]Access-Jun'!G15)</f>
        <v>0901.00G5</v>
      </c>
      <c r="E15" s="48" t="str">
        <f>'[1]Access-Jun'!F15</f>
        <v>OPERACOES ESPECIAIS: CUMPRIMENTO DE SENTENCAS JUDICIAIS</v>
      </c>
      <c r="F15" s="48" t="str">
        <f>'[1]Access-Jun'!H15</f>
        <v>CONTRIBUICAO DA UNIAO, DE SUAS AUTARQUIAS E FUNDACOES PARA O</v>
      </c>
      <c r="G15" s="49" t="str">
        <f>'[1]Access-Jun'!I15</f>
        <v>1</v>
      </c>
      <c r="H15" s="49" t="str">
        <f>'[1]Access-Jun'!J15</f>
        <v>0100</v>
      </c>
      <c r="I15" s="48" t="str">
        <f>'[1]Access-Jun'!K15</f>
        <v>RECURSOS ORDINARIOS</v>
      </c>
      <c r="J15" s="49" t="str">
        <f>'[1]Access-Jun'!L15</f>
        <v>1</v>
      </c>
      <c r="K15" s="51"/>
      <c r="L15" s="51"/>
      <c r="M15" s="51"/>
      <c r="N15" s="51">
        <f t="shared" si="0"/>
        <v>0</v>
      </c>
      <c r="O15" s="51"/>
      <c r="P15" s="53">
        <f>'[1]Access-Jun'!M15</f>
        <v>11038</v>
      </c>
      <c r="Q15" s="53"/>
      <c r="R15" s="53">
        <f t="shared" si="1"/>
        <v>11038</v>
      </c>
      <c r="S15" s="53">
        <f>'[1]Access-Jun'!N15</f>
        <v>11038</v>
      </c>
      <c r="T15" s="54">
        <f t="shared" si="2"/>
        <v>1</v>
      </c>
      <c r="U15" s="53">
        <f>'[1]Access-Jun'!O15</f>
        <v>11038</v>
      </c>
      <c r="V15" s="54">
        <f t="shared" si="3"/>
        <v>1</v>
      </c>
      <c r="W15" s="53">
        <f>'[1]Access-Jun'!P15</f>
        <v>11038</v>
      </c>
      <c r="X15" s="54">
        <f t="shared" si="4"/>
        <v>1</v>
      </c>
    </row>
    <row r="16" spans="1:24" ht="28.5" customHeight="1">
      <c r="A16" s="47" t="str">
        <f>'[1]Access-Jun'!A16</f>
        <v>26283</v>
      </c>
      <c r="B16" s="48" t="str">
        <f>'[1]Access-Jun'!B16</f>
        <v>FUNDACAO UNIVERSIDADE FED.DE MATO GROS.DO SUL</v>
      </c>
      <c r="C16" s="49" t="str">
        <f>CONCATENATE('[1]Access-Jun'!C16,".",'[1]Access-Jun'!D16)</f>
        <v>28.846</v>
      </c>
      <c r="D16" s="49" t="str">
        <f>CONCATENATE('[1]Access-Jun'!E16,".",'[1]Access-Jun'!G16)</f>
        <v>0901.0005</v>
      </c>
      <c r="E16" s="48" t="str">
        <f>'[1]Access-Jun'!F16</f>
        <v>OPERACOES ESPECIAIS: CUMPRIMENTO DE SENTENCAS JUDICIAIS</v>
      </c>
      <c r="F16" s="48" t="str">
        <f>'[1]Access-Jun'!H16</f>
        <v>SENTENCAS JUDICIAIS TRANSITADAS EM JULGADO (PRECATORIOS)</v>
      </c>
      <c r="G16" s="49" t="str">
        <f>'[1]Access-Jun'!I16</f>
        <v>1</v>
      </c>
      <c r="H16" s="49" t="str">
        <f>'[1]Access-Jun'!J16</f>
        <v>0100</v>
      </c>
      <c r="I16" s="48" t="str">
        <f>'[1]Access-Jun'!K16</f>
        <v>RECURSOS ORDINARIOS</v>
      </c>
      <c r="J16" s="49" t="str">
        <f>'[1]Access-Jun'!L16</f>
        <v>3</v>
      </c>
      <c r="K16" s="53"/>
      <c r="L16" s="53"/>
      <c r="M16" s="53"/>
      <c r="N16" s="51">
        <f t="shared" si="0"/>
        <v>0</v>
      </c>
      <c r="O16" s="53"/>
      <c r="P16" s="53">
        <f>'[1]Access-Jun'!M16</f>
        <v>7606900</v>
      </c>
      <c r="Q16" s="53"/>
      <c r="R16" s="53">
        <f t="shared" si="1"/>
        <v>7606900</v>
      </c>
      <c r="S16" s="53">
        <f>'[1]Access-Jun'!N16</f>
        <v>0</v>
      </c>
      <c r="T16" s="54">
        <f t="shared" si="2"/>
        <v>0</v>
      </c>
      <c r="U16" s="53">
        <f>'[1]Access-Jun'!O16</f>
        <v>0</v>
      </c>
      <c r="V16" s="54">
        <f t="shared" si="3"/>
        <v>0</v>
      </c>
      <c r="W16" s="53">
        <f>'[1]Access-Jun'!P16</f>
        <v>0</v>
      </c>
      <c r="X16" s="54">
        <f t="shared" si="4"/>
        <v>0</v>
      </c>
    </row>
    <row r="17" spans="1:24" ht="28.5" customHeight="1">
      <c r="A17" s="47" t="str">
        <f>'[1]Access-Jun'!A17</f>
        <v>26283</v>
      </c>
      <c r="B17" s="48" t="str">
        <f>'[1]Access-Jun'!B17</f>
        <v>FUNDACAO UNIVERSIDADE FED.DE MATO GROS.DO SUL</v>
      </c>
      <c r="C17" s="49" t="str">
        <f>CONCATENATE('[1]Access-Jun'!C17,".",'[1]Access-Jun'!D17)</f>
        <v>28.846</v>
      </c>
      <c r="D17" s="49" t="str">
        <f>CONCATENATE('[1]Access-Jun'!E17,".",'[1]Access-Jun'!G17)</f>
        <v>0901.0005</v>
      </c>
      <c r="E17" s="48" t="str">
        <f>'[1]Access-Jun'!F17</f>
        <v>OPERACOES ESPECIAIS: CUMPRIMENTO DE SENTENCAS JUDICIAIS</v>
      </c>
      <c r="F17" s="48" t="str">
        <f>'[1]Access-Jun'!H17</f>
        <v>SENTENCAS JUDICIAIS TRANSITADAS EM JULGADO (PRECATORIOS)</v>
      </c>
      <c r="G17" s="49" t="str">
        <f>'[1]Access-Jun'!I17</f>
        <v>1</v>
      </c>
      <c r="H17" s="49" t="str">
        <f>'[1]Access-Jun'!J17</f>
        <v>0100</v>
      </c>
      <c r="I17" s="48" t="str">
        <f>'[1]Access-Jun'!K17</f>
        <v>RECURSOS ORDINARIOS</v>
      </c>
      <c r="J17" s="49" t="str">
        <f>'[1]Access-Jun'!L17</f>
        <v>1</v>
      </c>
      <c r="K17" s="53"/>
      <c r="L17" s="53"/>
      <c r="M17" s="53"/>
      <c r="N17" s="51">
        <f t="shared" si="0"/>
        <v>0</v>
      </c>
      <c r="O17" s="53"/>
      <c r="P17" s="53">
        <f>'[1]Access-Jun'!M17</f>
        <v>818924</v>
      </c>
      <c r="Q17" s="53"/>
      <c r="R17" s="53">
        <f t="shared" si="1"/>
        <v>818924</v>
      </c>
      <c r="S17" s="53">
        <f>'[1]Access-Jun'!N17</f>
        <v>0</v>
      </c>
      <c r="T17" s="54">
        <f t="shared" si="2"/>
        <v>0</v>
      </c>
      <c r="U17" s="53">
        <f>'[1]Access-Jun'!O17</f>
        <v>0</v>
      </c>
      <c r="V17" s="54">
        <f t="shared" si="3"/>
        <v>0</v>
      </c>
      <c r="W17" s="53">
        <f>'[1]Access-Jun'!P17</f>
        <v>0</v>
      </c>
      <c r="X17" s="54">
        <f t="shared" si="4"/>
        <v>0</v>
      </c>
    </row>
    <row r="18" spans="1:24" ht="28.5" customHeight="1">
      <c r="A18" s="47" t="str">
        <f>'[1]Access-Jun'!A18</f>
        <v>26283</v>
      </c>
      <c r="B18" s="48" t="str">
        <f>'[1]Access-Jun'!B18</f>
        <v>FUNDACAO UNIVERSIDADE FED.DE MATO GROS.DO SUL</v>
      </c>
      <c r="C18" s="49" t="str">
        <f>CONCATENATE('[1]Access-Jun'!C18,".",'[1]Access-Jun'!D18)</f>
        <v>28.846</v>
      </c>
      <c r="D18" s="49" t="str">
        <f>CONCATENATE('[1]Access-Jun'!E18,".",'[1]Access-Jun'!G18)</f>
        <v>0901.00G5</v>
      </c>
      <c r="E18" s="48" t="str">
        <f>'[1]Access-Jun'!F18</f>
        <v>OPERACOES ESPECIAIS: CUMPRIMENTO DE SENTENCAS JUDICIAIS</v>
      </c>
      <c r="F18" s="48" t="str">
        <f>'[1]Access-Jun'!H18</f>
        <v>CONTRIBUICAO DA UNIAO, DE SUAS AUTARQUIAS E FUNDACOES PARA O</v>
      </c>
      <c r="G18" s="49" t="str">
        <f>'[1]Access-Jun'!I18</f>
        <v>1</v>
      </c>
      <c r="H18" s="49" t="str">
        <f>'[1]Access-Jun'!J18</f>
        <v>0100</v>
      </c>
      <c r="I18" s="48" t="str">
        <f>'[1]Access-Jun'!K18</f>
        <v>RECURSOS ORDINARIOS</v>
      </c>
      <c r="J18" s="49" t="str">
        <f>'[1]Access-Jun'!L18</f>
        <v>1</v>
      </c>
      <c r="K18" s="51"/>
      <c r="L18" s="51"/>
      <c r="M18" s="51"/>
      <c r="N18" s="51">
        <f t="shared" si="0"/>
        <v>0</v>
      </c>
      <c r="O18" s="51"/>
      <c r="P18" s="53">
        <f>'[1]Access-Jun'!M18</f>
        <v>35678</v>
      </c>
      <c r="Q18" s="53"/>
      <c r="R18" s="53">
        <f t="shared" si="1"/>
        <v>35678</v>
      </c>
      <c r="S18" s="53">
        <f>'[1]Access-Jun'!N18</f>
        <v>35678</v>
      </c>
      <c r="T18" s="54">
        <f t="shared" si="2"/>
        <v>1</v>
      </c>
      <c r="U18" s="53">
        <f>'[1]Access-Jun'!O18</f>
        <v>35676.660000000003</v>
      </c>
      <c r="V18" s="54">
        <f t="shared" si="3"/>
        <v>0.99996244184091043</v>
      </c>
      <c r="W18" s="53">
        <f>'[1]Access-Jun'!P18</f>
        <v>35676.660000000003</v>
      </c>
      <c r="X18" s="54">
        <f t="shared" si="4"/>
        <v>0.99996244184091043</v>
      </c>
    </row>
    <row r="19" spans="1:24" ht="28.5" customHeight="1">
      <c r="A19" s="47" t="str">
        <f>'[1]Access-Jun'!A19</f>
        <v>30202</v>
      </c>
      <c r="B19" s="48" t="str">
        <f>'[1]Access-Jun'!B19</f>
        <v>FUNDACAO NACIONAL DO INDIO</v>
      </c>
      <c r="C19" s="49" t="str">
        <f>CONCATENATE('[1]Access-Jun'!C19,".",'[1]Access-Jun'!D19)</f>
        <v>28.846</v>
      </c>
      <c r="D19" s="49" t="str">
        <f>CONCATENATE('[1]Access-Jun'!E19,".",'[1]Access-Jun'!G19)</f>
        <v>0901.0005</v>
      </c>
      <c r="E19" s="48" t="str">
        <f>'[1]Access-Jun'!F19</f>
        <v>OPERACOES ESPECIAIS: CUMPRIMENTO DE SENTENCAS JUDICIAIS</v>
      </c>
      <c r="F19" s="48" t="str">
        <f>'[1]Access-Jun'!H19</f>
        <v>SENTENCAS JUDICIAIS TRANSITADAS EM JULGADO (PRECATORIOS)</v>
      </c>
      <c r="G19" s="49" t="str">
        <f>'[1]Access-Jun'!I19</f>
        <v>1</v>
      </c>
      <c r="H19" s="49" t="str">
        <f>'[1]Access-Jun'!J19</f>
        <v>0100</v>
      </c>
      <c r="I19" s="48" t="str">
        <f>'[1]Access-Jun'!K19</f>
        <v>RECURSOS ORDINARIOS</v>
      </c>
      <c r="J19" s="49" t="str">
        <f>'[1]Access-Jun'!L19</f>
        <v>3</v>
      </c>
      <c r="K19" s="51"/>
      <c r="L19" s="51"/>
      <c r="M19" s="51"/>
      <c r="N19" s="51">
        <f t="shared" si="0"/>
        <v>0</v>
      </c>
      <c r="O19" s="51"/>
      <c r="P19" s="53">
        <f>'[1]Access-Jun'!M19</f>
        <v>60377</v>
      </c>
      <c r="Q19" s="53"/>
      <c r="R19" s="53">
        <f t="shared" si="1"/>
        <v>60377</v>
      </c>
      <c r="S19" s="53">
        <f>'[1]Access-Jun'!N19</f>
        <v>0</v>
      </c>
      <c r="T19" s="54">
        <f t="shared" si="2"/>
        <v>0</v>
      </c>
      <c r="U19" s="53">
        <f>'[1]Access-Jun'!O19</f>
        <v>0</v>
      </c>
      <c r="V19" s="54">
        <f t="shared" si="3"/>
        <v>0</v>
      </c>
      <c r="W19" s="53">
        <f>'[1]Access-Jun'!P19</f>
        <v>0</v>
      </c>
      <c r="X19" s="54">
        <f t="shared" si="4"/>
        <v>0</v>
      </c>
    </row>
    <row r="20" spans="1:24" ht="28.5" customHeight="1">
      <c r="A20" s="47" t="str">
        <f>'[1]Access-Jun'!A20</f>
        <v>33201</v>
      </c>
      <c r="B20" s="48" t="str">
        <f>'[1]Access-Jun'!B20</f>
        <v>INSTITUTO NACIONAL DO SEGURO SOCIAL</v>
      </c>
      <c r="C20" s="49" t="str">
        <f>CONCATENATE('[1]Access-Jun'!C20,".",'[1]Access-Jun'!D20)</f>
        <v>28.846</v>
      </c>
      <c r="D20" s="49" t="str">
        <f>CONCATENATE('[1]Access-Jun'!E20,".",'[1]Access-Jun'!G20)</f>
        <v>0901.00G5</v>
      </c>
      <c r="E20" s="48" t="str">
        <f>'[1]Access-Jun'!F20</f>
        <v>OPERACOES ESPECIAIS: CUMPRIMENTO DE SENTENCAS JUDICIAIS</v>
      </c>
      <c r="F20" s="48" t="str">
        <f>'[1]Access-Jun'!H20</f>
        <v>CONTRIBUICAO DA UNIAO, DE SUAS AUTARQUIAS E FUNDACOES PARA O</v>
      </c>
      <c r="G20" s="49" t="str">
        <f>'[1]Access-Jun'!I20</f>
        <v>2</v>
      </c>
      <c r="H20" s="49" t="str">
        <f>'[1]Access-Jun'!J20</f>
        <v>0151</v>
      </c>
      <c r="I20" s="48" t="str">
        <f>'[1]Access-Jun'!K20</f>
        <v>CONTR.SOCIAL S/O LUCRO DAS PESSOAS JURIDICAS</v>
      </c>
      <c r="J20" s="49" t="str">
        <f>'[1]Access-Jun'!L20</f>
        <v>1</v>
      </c>
      <c r="K20" s="51"/>
      <c r="L20" s="51"/>
      <c r="M20" s="51"/>
      <c r="N20" s="51">
        <f t="shared" si="0"/>
        <v>0</v>
      </c>
      <c r="O20" s="51"/>
      <c r="P20" s="53">
        <f>'[1]Access-Jun'!M20</f>
        <v>0</v>
      </c>
      <c r="Q20" s="53"/>
      <c r="R20" s="53">
        <f t="shared" si="1"/>
        <v>0</v>
      </c>
      <c r="S20" s="53">
        <f>'[1]Access-Jun'!N20</f>
        <v>0</v>
      </c>
      <c r="T20" s="54">
        <f t="shared" si="2"/>
        <v>0</v>
      </c>
      <c r="U20" s="53">
        <f>'[1]Access-Jun'!O20</f>
        <v>0</v>
      </c>
      <c r="V20" s="54">
        <f t="shared" si="3"/>
        <v>0</v>
      </c>
      <c r="W20" s="53">
        <f>'[1]Access-Jun'!P20</f>
        <v>0</v>
      </c>
      <c r="X20" s="54">
        <f t="shared" si="4"/>
        <v>0</v>
      </c>
    </row>
    <row r="21" spans="1:24" ht="28.5" customHeight="1">
      <c r="A21" s="47" t="str">
        <f>'[1]Access-Jun'!A21</f>
        <v>36211</v>
      </c>
      <c r="B21" s="48" t="str">
        <f>'[1]Access-Jun'!B21</f>
        <v>FUNDACAO NACIONAL DE SAUDE</v>
      </c>
      <c r="C21" s="49" t="str">
        <f>CONCATENATE('[1]Access-Jun'!C21,".",'[1]Access-Jun'!D21)</f>
        <v>28.846</v>
      </c>
      <c r="D21" s="49" t="str">
        <f>CONCATENATE('[1]Access-Jun'!E21,".",'[1]Access-Jun'!G21)</f>
        <v>0901.00G5</v>
      </c>
      <c r="E21" s="48" t="str">
        <f>'[1]Access-Jun'!F21</f>
        <v>OPERACOES ESPECIAIS: CUMPRIMENTO DE SENTENCAS JUDICIAIS</v>
      </c>
      <c r="F21" s="48" t="str">
        <f>'[1]Access-Jun'!H21</f>
        <v>CONTRIBUICAO DA UNIAO, DE SUAS AUTARQUIAS E FUNDACOES PARA O</v>
      </c>
      <c r="G21" s="49" t="str">
        <f>'[1]Access-Jun'!I21</f>
        <v>2</v>
      </c>
      <c r="H21" s="49" t="str">
        <f>'[1]Access-Jun'!J21</f>
        <v>6151</v>
      </c>
      <c r="I21" s="48" t="str">
        <f>'[1]Access-Jun'!K21</f>
        <v>CONTR.SOCIAL S/O LUCRO DAS PESSOAS JURIDICAS</v>
      </c>
      <c r="J21" s="49" t="str">
        <f>'[1]Access-Jun'!L21</f>
        <v>1</v>
      </c>
      <c r="K21" s="51"/>
      <c r="L21" s="51"/>
      <c r="M21" s="51"/>
      <c r="N21" s="51">
        <f t="shared" si="0"/>
        <v>0</v>
      </c>
      <c r="O21" s="51"/>
      <c r="P21" s="53">
        <f>'[1]Access-Jun'!M21</f>
        <v>12549</v>
      </c>
      <c r="Q21" s="53"/>
      <c r="R21" s="53">
        <f t="shared" si="1"/>
        <v>12549</v>
      </c>
      <c r="S21" s="53">
        <f>'[1]Access-Jun'!N21</f>
        <v>12549</v>
      </c>
      <c r="T21" s="54">
        <f t="shared" si="2"/>
        <v>1</v>
      </c>
      <c r="U21" s="53">
        <f>'[1]Access-Jun'!O21</f>
        <v>12548.94</v>
      </c>
      <c r="V21" s="54">
        <f t="shared" si="3"/>
        <v>0.99999521874252928</v>
      </c>
      <c r="W21" s="53">
        <f>'[1]Access-Jun'!P21</f>
        <v>12548.94</v>
      </c>
      <c r="X21" s="54">
        <f t="shared" si="4"/>
        <v>0.99999521874252928</v>
      </c>
    </row>
    <row r="22" spans="1:24" ht="28.5" customHeight="1">
      <c r="A22" s="47" t="str">
        <f>'[1]Access-Jun'!A22</f>
        <v>39252</v>
      </c>
      <c r="B22" s="48" t="str">
        <f>'[1]Access-Jun'!B22</f>
        <v>DEPTO.NAC.DE INFRA±ESTRUT.DE TRANSPORTES-DNIT</v>
      </c>
      <c r="C22" s="49" t="str">
        <f>CONCATENATE('[1]Access-Jun'!C22,".",'[1]Access-Jun'!D22)</f>
        <v>28.846</v>
      </c>
      <c r="D22" s="49" t="str">
        <f>CONCATENATE('[1]Access-Jun'!E22,".",'[1]Access-Jun'!G22)</f>
        <v>0901.0005</v>
      </c>
      <c r="E22" s="48" t="str">
        <f>'[1]Access-Jun'!F22</f>
        <v>OPERACOES ESPECIAIS: CUMPRIMENTO DE SENTENCAS JUDICIAIS</v>
      </c>
      <c r="F22" s="48" t="str">
        <f>'[1]Access-Jun'!H22</f>
        <v>SENTENCAS JUDICIAIS TRANSITADAS EM JULGADO (PRECATORIOS)</v>
      </c>
      <c r="G22" s="49" t="str">
        <f>'[1]Access-Jun'!I22</f>
        <v>1</v>
      </c>
      <c r="H22" s="49" t="str">
        <f>'[1]Access-Jun'!J22</f>
        <v>0100</v>
      </c>
      <c r="I22" s="48" t="str">
        <f>'[1]Access-Jun'!K22</f>
        <v>RECURSOS ORDINARIOS</v>
      </c>
      <c r="J22" s="49" t="str">
        <f>'[1]Access-Jun'!L22</f>
        <v>5</v>
      </c>
      <c r="K22" s="51"/>
      <c r="L22" s="51"/>
      <c r="M22" s="51"/>
      <c r="N22" s="51">
        <f t="shared" si="0"/>
        <v>0</v>
      </c>
      <c r="O22" s="51"/>
      <c r="P22" s="53">
        <f>'[1]Access-Jun'!M22</f>
        <v>266418</v>
      </c>
      <c r="Q22" s="53"/>
      <c r="R22" s="53">
        <f t="shared" si="1"/>
        <v>266418</v>
      </c>
      <c r="S22" s="53">
        <f>'[1]Access-Jun'!N22</f>
        <v>0</v>
      </c>
      <c r="T22" s="54">
        <f t="shared" si="2"/>
        <v>0</v>
      </c>
      <c r="U22" s="53">
        <f>'[1]Access-Jun'!O22</f>
        <v>0</v>
      </c>
      <c r="V22" s="54">
        <f t="shared" si="3"/>
        <v>0</v>
      </c>
      <c r="W22" s="53">
        <f>'[1]Access-Jun'!P22</f>
        <v>0</v>
      </c>
      <c r="X22" s="54">
        <f t="shared" si="4"/>
        <v>0</v>
      </c>
    </row>
    <row r="23" spans="1:24" ht="28.5" customHeight="1">
      <c r="A23" s="47" t="str">
        <f>'[1]Access-Jun'!A23</f>
        <v>40201</v>
      </c>
      <c r="B23" s="48" t="str">
        <f>'[1]Access-Jun'!B23</f>
        <v>INSTITUTO NACIONAL DO SEGURO SOCIAL - INSS</v>
      </c>
      <c r="C23" s="49" t="str">
        <f>CONCATENATE('[1]Access-Jun'!C23,".",'[1]Access-Jun'!D23)</f>
        <v>28.846</v>
      </c>
      <c r="D23" s="49" t="str">
        <f>CONCATENATE('[1]Access-Jun'!E23,".",'[1]Access-Jun'!G23)</f>
        <v>0901.0005</v>
      </c>
      <c r="E23" s="48" t="str">
        <f>'[1]Access-Jun'!F23</f>
        <v>OPERACOES ESPECIAIS: CUMPRIMENTO DE SENTENCAS JUDICIAIS</v>
      </c>
      <c r="F23" s="48" t="str">
        <f>'[1]Access-Jun'!H23</f>
        <v>SENTENCAS JUDICIAIS TRANSITADAS EM JULGADO (PRECATORIOS)</v>
      </c>
      <c r="G23" s="49" t="str">
        <f>'[1]Access-Jun'!I23</f>
        <v>2</v>
      </c>
      <c r="H23" s="49" t="str">
        <f>'[1]Access-Jun'!J23</f>
        <v>0151</v>
      </c>
      <c r="I23" s="48" t="str">
        <f>'[1]Access-Jun'!K23</f>
        <v>CONTR.SOCIAL S/O LUCRO DAS PESSOAS JURIDICAS</v>
      </c>
      <c r="J23" s="49" t="str">
        <f>'[1]Access-Jun'!L23</f>
        <v>3</v>
      </c>
      <c r="K23" s="53"/>
      <c r="L23" s="53"/>
      <c r="M23" s="53"/>
      <c r="N23" s="51">
        <f t="shared" si="0"/>
        <v>0</v>
      </c>
      <c r="O23" s="53"/>
      <c r="P23" s="53">
        <f>'[1]Access-Jun'!M23</f>
        <v>38635565</v>
      </c>
      <c r="Q23" s="53"/>
      <c r="R23" s="53">
        <f t="shared" si="1"/>
        <v>38635565</v>
      </c>
      <c r="S23" s="53">
        <f>'[1]Access-Jun'!N23</f>
        <v>0</v>
      </c>
      <c r="T23" s="54">
        <f t="shared" si="2"/>
        <v>0</v>
      </c>
      <c r="U23" s="53">
        <f>'[1]Access-Jun'!O23</f>
        <v>0</v>
      </c>
      <c r="V23" s="54">
        <f t="shared" si="3"/>
        <v>0</v>
      </c>
      <c r="W23" s="53">
        <f>'[1]Access-Jun'!P23</f>
        <v>0</v>
      </c>
      <c r="X23" s="54">
        <f t="shared" si="4"/>
        <v>0</v>
      </c>
    </row>
    <row r="24" spans="1:24" ht="28.5" customHeight="1">
      <c r="A24" s="47" t="str">
        <f>'[1]Access-Jun'!A24</f>
        <v>40201</v>
      </c>
      <c r="B24" s="48" t="str">
        <f>'[1]Access-Jun'!B24</f>
        <v>INSTITUTO NACIONAL DO SEGURO SOCIAL - INSS</v>
      </c>
      <c r="C24" s="49" t="str">
        <f>CONCATENATE('[1]Access-Jun'!C24,".",'[1]Access-Jun'!D24)</f>
        <v>28.846</v>
      </c>
      <c r="D24" s="49" t="str">
        <f>CONCATENATE('[1]Access-Jun'!E24,".",'[1]Access-Jun'!G24)</f>
        <v>0901.0005</v>
      </c>
      <c r="E24" s="48" t="str">
        <f>'[1]Access-Jun'!F24</f>
        <v>OPERACOES ESPECIAIS: CUMPRIMENTO DE SENTENCAS JUDICIAIS</v>
      </c>
      <c r="F24" s="48" t="str">
        <f>'[1]Access-Jun'!H24</f>
        <v>SENTENCAS JUDICIAIS TRANSITADAS EM JULGADO (PRECATORIOS)</v>
      </c>
      <c r="G24" s="49" t="str">
        <f>'[1]Access-Jun'!I24</f>
        <v>2</v>
      </c>
      <c r="H24" s="49" t="str">
        <f>'[1]Access-Jun'!J24</f>
        <v>0151</v>
      </c>
      <c r="I24" s="48" t="str">
        <f>'[1]Access-Jun'!K24</f>
        <v>CONTR.SOCIAL S/O LUCRO DAS PESSOAS JURIDICAS</v>
      </c>
      <c r="J24" s="49" t="str">
        <f>'[1]Access-Jun'!L24</f>
        <v>1</v>
      </c>
      <c r="K24" s="53"/>
      <c r="L24" s="53"/>
      <c r="M24" s="53"/>
      <c r="N24" s="51">
        <f t="shared" si="0"/>
        <v>0</v>
      </c>
      <c r="O24" s="53"/>
      <c r="P24" s="53">
        <f>'[1]Access-Jun'!M24</f>
        <v>12322087</v>
      </c>
      <c r="Q24" s="53"/>
      <c r="R24" s="53">
        <f t="shared" si="1"/>
        <v>12322087</v>
      </c>
      <c r="S24" s="53">
        <f>'[1]Access-Jun'!N24</f>
        <v>0</v>
      </c>
      <c r="T24" s="54">
        <f t="shared" si="2"/>
        <v>0</v>
      </c>
      <c r="U24" s="53">
        <f>'[1]Access-Jun'!O24</f>
        <v>0</v>
      </c>
      <c r="V24" s="54">
        <f t="shared" si="3"/>
        <v>0</v>
      </c>
      <c r="W24" s="53">
        <f>'[1]Access-Jun'!P24</f>
        <v>0</v>
      </c>
      <c r="X24" s="54">
        <f t="shared" si="4"/>
        <v>0</v>
      </c>
    </row>
    <row r="25" spans="1:24" ht="28.5" customHeight="1">
      <c r="A25" s="47" t="str">
        <f>'[1]Access-Jun'!A25</f>
        <v>40201</v>
      </c>
      <c r="B25" s="48" t="str">
        <f>'[1]Access-Jun'!B25</f>
        <v>INSTITUTO NACIONAL DO SEGURO SOCIAL - INSS</v>
      </c>
      <c r="C25" s="49" t="str">
        <f>CONCATENATE('[1]Access-Jun'!C25,".",'[1]Access-Jun'!D25)</f>
        <v>28.846</v>
      </c>
      <c r="D25" s="49" t="str">
        <f>CONCATENATE('[1]Access-Jun'!E25,".",'[1]Access-Jun'!G25)</f>
        <v>0901.00G5</v>
      </c>
      <c r="E25" s="48" t="str">
        <f>'[1]Access-Jun'!F25</f>
        <v>OPERACOES ESPECIAIS: CUMPRIMENTO DE SENTENCAS JUDICIAIS</v>
      </c>
      <c r="F25" s="48" t="str">
        <f>'[1]Access-Jun'!H25</f>
        <v>CONTRIBUICAO DA UNIAO, DE SUAS AUTARQUIAS E FUNDACOES PARA O</v>
      </c>
      <c r="G25" s="49" t="str">
        <f>'[1]Access-Jun'!I25</f>
        <v>2</v>
      </c>
      <c r="H25" s="49" t="str">
        <f>'[1]Access-Jun'!J25</f>
        <v>0151</v>
      </c>
      <c r="I25" s="48" t="str">
        <f>'[1]Access-Jun'!K25</f>
        <v>CONTR.SOCIAL S/O LUCRO DAS PESSOAS JURIDICAS</v>
      </c>
      <c r="J25" s="49" t="str">
        <f>'[1]Access-Jun'!L25</f>
        <v>1</v>
      </c>
      <c r="K25" s="51"/>
      <c r="L25" s="51"/>
      <c r="M25" s="51"/>
      <c r="N25" s="51">
        <f t="shared" si="0"/>
        <v>0</v>
      </c>
      <c r="O25" s="51"/>
      <c r="P25" s="53">
        <f>'[1]Access-Jun'!M25</f>
        <v>269037</v>
      </c>
      <c r="Q25" s="53"/>
      <c r="R25" s="53">
        <f t="shared" si="1"/>
        <v>269037</v>
      </c>
      <c r="S25" s="53">
        <f>'[1]Access-Jun'!N25</f>
        <v>269036.62</v>
      </c>
      <c r="T25" s="54">
        <f t="shared" si="2"/>
        <v>0.99999858755487159</v>
      </c>
      <c r="U25" s="53">
        <f>'[1]Access-Jun'!O25</f>
        <v>269034.90000000002</v>
      </c>
      <c r="V25" s="54">
        <f t="shared" si="3"/>
        <v>0.99999219438218545</v>
      </c>
      <c r="W25" s="53">
        <f>'[1]Access-Jun'!P25</f>
        <v>269034.90000000002</v>
      </c>
      <c r="X25" s="54">
        <f t="shared" si="4"/>
        <v>0.99999219438218545</v>
      </c>
    </row>
    <row r="26" spans="1:24" ht="28.5" customHeight="1">
      <c r="A26" s="47" t="str">
        <f>'[1]Access-Jun'!A26</f>
        <v>40203</v>
      </c>
      <c r="B26" s="48" t="str">
        <f>'[1]Access-Jun'!B26</f>
        <v>FUNDACAO JORGE DUPRAT FIG.DE SEG.MED.TRABALHO</v>
      </c>
      <c r="C26" s="49" t="str">
        <f>CONCATENATE('[1]Access-Jun'!C26,".",'[1]Access-Jun'!D26)</f>
        <v>28.846</v>
      </c>
      <c r="D26" s="49" t="str">
        <f>CONCATENATE('[1]Access-Jun'!E26,".",'[1]Access-Jun'!G26)</f>
        <v>0901.0005</v>
      </c>
      <c r="E26" s="48" t="str">
        <f>'[1]Access-Jun'!F26</f>
        <v>OPERACOES ESPECIAIS: CUMPRIMENTO DE SENTENCAS JUDICIAIS</v>
      </c>
      <c r="F26" s="48" t="str">
        <f>'[1]Access-Jun'!H26</f>
        <v>SENTENCAS JUDICIAIS TRANSITADAS EM JULGADO (PRECATORIOS)</v>
      </c>
      <c r="G26" s="49" t="str">
        <f>'[1]Access-Jun'!I26</f>
        <v>1</v>
      </c>
      <c r="H26" s="49" t="str">
        <f>'[1]Access-Jun'!J26</f>
        <v>0100</v>
      </c>
      <c r="I26" s="48" t="str">
        <f>'[1]Access-Jun'!K26</f>
        <v>RECURSOS ORDINARIOS</v>
      </c>
      <c r="J26" s="49" t="str">
        <f>'[1]Access-Jun'!L26</f>
        <v>1</v>
      </c>
      <c r="K26" s="51"/>
      <c r="L26" s="51"/>
      <c r="M26" s="51"/>
      <c r="N26" s="51">
        <f t="shared" si="0"/>
        <v>0</v>
      </c>
      <c r="O26" s="51"/>
      <c r="P26" s="53">
        <f>'[1]Access-Jun'!M26</f>
        <v>261419</v>
      </c>
      <c r="Q26" s="53"/>
      <c r="R26" s="53">
        <f t="shared" si="1"/>
        <v>261419</v>
      </c>
      <c r="S26" s="53">
        <f>'[1]Access-Jun'!N26</f>
        <v>0</v>
      </c>
      <c r="T26" s="54">
        <f t="shared" si="2"/>
        <v>0</v>
      </c>
      <c r="U26" s="53">
        <f>'[1]Access-Jun'!O26</f>
        <v>0</v>
      </c>
      <c r="V26" s="54">
        <f t="shared" si="3"/>
        <v>0</v>
      </c>
      <c r="W26" s="53">
        <f>'[1]Access-Jun'!P26</f>
        <v>0</v>
      </c>
      <c r="X26" s="54">
        <f t="shared" si="4"/>
        <v>0</v>
      </c>
    </row>
    <row r="27" spans="1:24" ht="28.5" customHeight="1">
      <c r="A27" s="47" t="str">
        <f>'[1]Access-Jun'!A27</f>
        <v>40904</v>
      </c>
      <c r="B27" s="48" t="str">
        <f>'[1]Access-Jun'!B27</f>
        <v>FUNDO DO REGIME GERAL DA PREVID.SOCIAL- FRGPS</v>
      </c>
      <c r="C27" s="49" t="str">
        <f>CONCATENATE('[1]Access-Jun'!C27,".",'[1]Access-Jun'!D27)</f>
        <v>28.846</v>
      </c>
      <c r="D27" s="49" t="str">
        <f>CONCATENATE('[1]Access-Jun'!E27,".",'[1]Access-Jun'!G27)</f>
        <v>0901.0005</v>
      </c>
      <c r="E27" s="48" t="str">
        <f>'[1]Access-Jun'!F27</f>
        <v>OPERACOES ESPECIAIS: CUMPRIMENTO DE SENTENCAS JUDICIAIS</v>
      </c>
      <c r="F27" s="48" t="str">
        <f>'[1]Access-Jun'!H27</f>
        <v>SENTENCAS JUDICIAIS TRANSITADAS EM JULGADO (PRECATORIOS)</v>
      </c>
      <c r="G27" s="49" t="str">
        <f>'[1]Access-Jun'!I27</f>
        <v>2</v>
      </c>
      <c r="H27" s="49" t="str">
        <f>'[1]Access-Jun'!J27</f>
        <v>0100</v>
      </c>
      <c r="I27" s="48" t="str">
        <f>'[1]Access-Jun'!K27</f>
        <v>RECURSOS ORDINARIOS</v>
      </c>
      <c r="J27" s="49" t="str">
        <f>'[1]Access-Jun'!L27</f>
        <v>3</v>
      </c>
      <c r="K27" s="51"/>
      <c r="L27" s="51"/>
      <c r="M27" s="51"/>
      <c r="N27" s="51">
        <f t="shared" si="0"/>
        <v>0</v>
      </c>
      <c r="O27" s="51"/>
      <c r="P27" s="53">
        <f>'[1]Access-Jun'!M27</f>
        <v>1654613739</v>
      </c>
      <c r="Q27" s="53"/>
      <c r="R27" s="53">
        <f t="shared" si="1"/>
        <v>1654613739</v>
      </c>
      <c r="S27" s="53">
        <f>'[1]Access-Jun'!N27</f>
        <v>0</v>
      </c>
      <c r="T27" s="54">
        <f t="shared" si="2"/>
        <v>0</v>
      </c>
      <c r="U27" s="53">
        <f>'[1]Access-Jun'!O27</f>
        <v>0</v>
      </c>
      <c r="V27" s="54">
        <f t="shared" si="3"/>
        <v>0</v>
      </c>
      <c r="W27" s="53">
        <f>'[1]Access-Jun'!P27</f>
        <v>0</v>
      </c>
      <c r="X27" s="54">
        <f t="shared" si="4"/>
        <v>0</v>
      </c>
    </row>
    <row r="28" spans="1:24" ht="28.5" customHeight="1">
      <c r="A28" s="47" t="str">
        <f>'[1]Access-Jun'!A28</f>
        <v>40904</v>
      </c>
      <c r="B28" s="48" t="str">
        <f>'[1]Access-Jun'!B28</f>
        <v>FUNDO DO REGIME GERAL DA PREVID.SOCIAL- FRGPS</v>
      </c>
      <c r="C28" s="49" t="str">
        <f>CONCATENATE('[1]Access-Jun'!C28,".",'[1]Access-Jun'!D28)</f>
        <v>28.846</v>
      </c>
      <c r="D28" s="49" t="str">
        <f>CONCATENATE('[1]Access-Jun'!E28,".",'[1]Access-Jun'!G28)</f>
        <v>0901.0625</v>
      </c>
      <c r="E28" s="48" t="str">
        <f>'[1]Access-Jun'!F28</f>
        <v>OPERACOES ESPECIAIS: CUMPRIMENTO DE SENTENCAS JUDICIAIS</v>
      </c>
      <c r="F28" s="48" t="str">
        <f>'[1]Access-Jun'!H28</f>
        <v>SENTENCAS JUDICIAIS TRANSITADAS EM JULGADO DE PEQUENO VALOR</v>
      </c>
      <c r="G28" s="49" t="str">
        <f>'[1]Access-Jun'!I28</f>
        <v>2</v>
      </c>
      <c r="H28" s="49" t="str">
        <f>'[1]Access-Jun'!J28</f>
        <v>0100</v>
      </c>
      <c r="I28" s="48" t="str">
        <f>'[1]Access-Jun'!K28</f>
        <v>RECURSOS ORDINARIOS</v>
      </c>
      <c r="J28" s="49" t="str">
        <f>'[1]Access-Jun'!L28</f>
        <v>3</v>
      </c>
      <c r="K28" s="51"/>
      <c r="L28" s="51"/>
      <c r="M28" s="51"/>
      <c r="N28" s="51">
        <f t="shared" si="0"/>
        <v>0</v>
      </c>
      <c r="O28" s="51"/>
      <c r="P28" s="53">
        <f>'[1]Access-Jun'!M28</f>
        <v>753207206</v>
      </c>
      <c r="Q28" s="53"/>
      <c r="R28" s="53">
        <f t="shared" si="1"/>
        <v>753207206</v>
      </c>
      <c r="S28" s="53">
        <f>'[1]Access-Jun'!N28</f>
        <v>751867508.34000003</v>
      </c>
      <c r="T28" s="54">
        <f t="shared" si="2"/>
        <v>0.9982213424814208</v>
      </c>
      <c r="U28" s="53">
        <f>'[1]Access-Jun'!O28</f>
        <v>751867508.34000003</v>
      </c>
      <c r="V28" s="54">
        <f t="shared" si="3"/>
        <v>0.9982213424814208</v>
      </c>
      <c r="W28" s="53">
        <f>'[1]Access-Jun'!P28</f>
        <v>751867508.34000003</v>
      </c>
      <c r="X28" s="54">
        <f t="shared" si="4"/>
        <v>0.9982213424814208</v>
      </c>
    </row>
    <row r="29" spans="1:24" ht="28.5" customHeight="1">
      <c r="A29" s="47" t="str">
        <f>'[1]Access-Jun'!A29</f>
        <v>42204</v>
      </c>
      <c r="B29" s="48" t="str">
        <f>'[1]Access-Jun'!B29</f>
        <v>INSTITUTO DO PATRIMONIO HIST. E ART. NACIONAL</v>
      </c>
      <c r="C29" s="49" t="str">
        <f>CONCATENATE('[1]Access-Jun'!C29,".",'[1]Access-Jun'!D29)</f>
        <v>28.846</v>
      </c>
      <c r="D29" s="49" t="str">
        <f>CONCATENATE('[1]Access-Jun'!E29,".",'[1]Access-Jun'!G29)</f>
        <v>0901.00G5</v>
      </c>
      <c r="E29" s="48" t="str">
        <f>'[1]Access-Jun'!F29</f>
        <v>OPERACOES ESPECIAIS: CUMPRIMENTO DE SENTENCAS JUDICIAIS</v>
      </c>
      <c r="F29" s="48" t="str">
        <f>'[1]Access-Jun'!H29</f>
        <v>CONTRIBUICAO DA UNIAO, DE SUAS AUTARQUIAS E FUNDACOES PARA O</v>
      </c>
      <c r="G29" s="49" t="str">
        <f>'[1]Access-Jun'!I29</f>
        <v>1</v>
      </c>
      <c r="H29" s="49" t="str">
        <f>'[1]Access-Jun'!J29</f>
        <v>0100</v>
      </c>
      <c r="I29" s="48" t="str">
        <f>'[1]Access-Jun'!K29</f>
        <v>RECURSOS ORDINARIOS</v>
      </c>
      <c r="J29" s="49" t="str">
        <f>'[1]Access-Jun'!L29</f>
        <v>1</v>
      </c>
      <c r="K29" s="51"/>
      <c r="L29" s="51"/>
      <c r="M29" s="51"/>
      <c r="N29" s="51">
        <f t="shared" si="0"/>
        <v>0</v>
      </c>
      <c r="O29" s="51"/>
      <c r="P29" s="53">
        <f>'[1]Access-Jun'!M29</f>
        <v>18516</v>
      </c>
      <c r="Q29" s="53"/>
      <c r="R29" s="53">
        <f t="shared" si="1"/>
        <v>18516</v>
      </c>
      <c r="S29" s="53">
        <f>'[1]Access-Jun'!N29</f>
        <v>18516</v>
      </c>
      <c r="T29" s="54">
        <f t="shared" si="2"/>
        <v>1</v>
      </c>
      <c r="U29" s="53">
        <f>'[1]Access-Jun'!O29</f>
        <v>18515.5</v>
      </c>
      <c r="V29" s="54">
        <f t="shared" si="3"/>
        <v>0.99997299632750059</v>
      </c>
      <c r="W29" s="53">
        <f>'[1]Access-Jun'!P29</f>
        <v>18515.5</v>
      </c>
      <c r="X29" s="54">
        <f t="shared" si="4"/>
        <v>0.99997299632750059</v>
      </c>
    </row>
    <row r="30" spans="1:24" ht="28.5" customHeight="1">
      <c r="A30" s="47" t="str">
        <f>'[1]Access-Jun'!A30</f>
        <v>44201</v>
      </c>
      <c r="B30" s="48" t="str">
        <f>'[1]Access-Jun'!B30</f>
        <v>INST.BRAS.DO MEIO AMB.E REC.NAT.RENOVAVEIS</v>
      </c>
      <c r="C30" s="49" t="str">
        <f>CONCATENATE('[1]Access-Jun'!C30,".",'[1]Access-Jun'!D30)</f>
        <v>28.846</v>
      </c>
      <c r="D30" s="49" t="str">
        <f>CONCATENATE('[1]Access-Jun'!E30,".",'[1]Access-Jun'!G30)</f>
        <v>0901.0005</v>
      </c>
      <c r="E30" s="48" t="str">
        <f>'[1]Access-Jun'!F30</f>
        <v>OPERACOES ESPECIAIS: CUMPRIMENTO DE SENTENCAS JUDICIAIS</v>
      </c>
      <c r="F30" s="48" t="str">
        <f>'[1]Access-Jun'!H30</f>
        <v>SENTENCAS JUDICIAIS TRANSITADAS EM JULGADO (PRECATORIOS)</v>
      </c>
      <c r="G30" s="49" t="str">
        <f>'[1]Access-Jun'!I30</f>
        <v>1</v>
      </c>
      <c r="H30" s="49" t="str">
        <f>'[1]Access-Jun'!J30</f>
        <v>0100</v>
      </c>
      <c r="I30" s="48" t="str">
        <f>'[1]Access-Jun'!K30</f>
        <v>RECURSOS ORDINARIOS</v>
      </c>
      <c r="J30" s="49" t="str">
        <f>'[1]Access-Jun'!L30</f>
        <v>3</v>
      </c>
      <c r="K30" s="51"/>
      <c r="L30" s="51"/>
      <c r="M30" s="51"/>
      <c r="N30" s="51">
        <f t="shared" si="0"/>
        <v>0</v>
      </c>
      <c r="O30" s="51"/>
      <c r="P30" s="53">
        <f>'[1]Access-Jun'!M30</f>
        <v>99644</v>
      </c>
      <c r="Q30" s="53"/>
      <c r="R30" s="53">
        <f t="shared" si="1"/>
        <v>99644</v>
      </c>
      <c r="S30" s="53">
        <f>'[1]Access-Jun'!N30</f>
        <v>0</v>
      </c>
      <c r="T30" s="54">
        <f t="shared" si="2"/>
        <v>0</v>
      </c>
      <c r="U30" s="53">
        <f>'[1]Access-Jun'!O30</f>
        <v>0</v>
      </c>
      <c r="V30" s="54">
        <f t="shared" si="3"/>
        <v>0</v>
      </c>
      <c r="W30" s="53">
        <f>'[1]Access-Jun'!P30</f>
        <v>0</v>
      </c>
      <c r="X30" s="54">
        <f t="shared" si="4"/>
        <v>0</v>
      </c>
    </row>
    <row r="31" spans="1:24" ht="28.5" customHeight="1">
      <c r="A31" s="47" t="str">
        <f>'[1]Access-Jun'!A31</f>
        <v>44201</v>
      </c>
      <c r="B31" s="48" t="str">
        <f>'[1]Access-Jun'!B31</f>
        <v>INST.BRAS.DO MEIO AMB.E REC.NAT.RENOVAVEIS</v>
      </c>
      <c r="C31" s="49" t="str">
        <f>CONCATENATE('[1]Access-Jun'!C31,".",'[1]Access-Jun'!D31)</f>
        <v>28.846</v>
      </c>
      <c r="D31" s="49" t="str">
        <f>CONCATENATE('[1]Access-Jun'!E31,".",'[1]Access-Jun'!G31)</f>
        <v>0901.0005</v>
      </c>
      <c r="E31" s="48" t="str">
        <f>'[1]Access-Jun'!F31</f>
        <v>OPERACOES ESPECIAIS: CUMPRIMENTO DE SENTENCAS JUDICIAIS</v>
      </c>
      <c r="F31" s="48" t="str">
        <f>'[1]Access-Jun'!H31</f>
        <v>SENTENCAS JUDICIAIS TRANSITADAS EM JULGADO (PRECATORIOS)</v>
      </c>
      <c r="G31" s="49" t="str">
        <f>'[1]Access-Jun'!I31</f>
        <v>1</v>
      </c>
      <c r="H31" s="49" t="str">
        <f>'[1]Access-Jun'!J31</f>
        <v>0100</v>
      </c>
      <c r="I31" s="48" t="str">
        <f>'[1]Access-Jun'!K31</f>
        <v>RECURSOS ORDINARIOS</v>
      </c>
      <c r="J31" s="49" t="str">
        <f>'[1]Access-Jun'!L31</f>
        <v>1</v>
      </c>
      <c r="K31" s="51"/>
      <c r="L31" s="51"/>
      <c r="M31" s="51"/>
      <c r="N31" s="51">
        <f t="shared" si="0"/>
        <v>0</v>
      </c>
      <c r="O31" s="51"/>
      <c r="P31" s="53">
        <f>'[1]Access-Jun'!M31</f>
        <v>231412</v>
      </c>
      <c r="Q31" s="53"/>
      <c r="R31" s="53">
        <f t="shared" si="1"/>
        <v>231412</v>
      </c>
      <c r="S31" s="53">
        <f>'[1]Access-Jun'!N31</f>
        <v>0</v>
      </c>
      <c r="T31" s="54">
        <f t="shared" si="2"/>
        <v>0</v>
      </c>
      <c r="U31" s="53">
        <f>'[1]Access-Jun'!O31</f>
        <v>0</v>
      </c>
      <c r="V31" s="54">
        <f t="shared" si="3"/>
        <v>0</v>
      </c>
      <c r="W31" s="53">
        <f>'[1]Access-Jun'!P31</f>
        <v>0</v>
      </c>
      <c r="X31" s="54">
        <f t="shared" si="4"/>
        <v>0</v>
      </c>
    </row>
    <row r="32" spans="1:24" ht="28.5" customHeight="1">
      <c r="A32" s="47" t="str">
        <f>'[1]Access-Jun'!A32</f>
        <v>47205</v>
      </c>
      <c r="B32" s="48" t="str">
        <f>'[1]Access-Jun'!B32</f>
        <v>FUNDACAO INST.BRAS.DE GEOGRAFIA E ESTATISTICA</v>
      </c>
      <c r="C32" s="49" t="str">
        <f>CONCATENATE('[1]Access-Jun'!C32,".",'[1]Access-Jun'!D32)</f>
        <v>28.846</v>
      </c>
      <c r="D32" s="49" t="str">
        <f>CONCATENATE('[1]Access-Jun'!E32,".",'[1]Access-Jun'!G32)</f>
        <v>0901.0005</v>
      </c>
      <c r="E32" s="48" t="str">
        <f>'[1]Access-Jun'!F32</f>
        <v>OPERACOES ESPECIAIS: CUMPRIMENTO DE SENTENCAS JUDICIAIS</v>
      </c>
      <c r="F32" s="48" t="str">
        <f>'[1]Access-Jun'!H32</f>
        <v>SENTENCAS JUDICIAIS TRANSITADAS EM JULGADO (PRECATORIOS)</v>
      </c>
      <c r="G32" s="49" t="str">
        <f>'[1]Access-Jun'!I32</f>
        <v>1</v>
      </c>
      <c r="H32" s="49" t="str">
        <f>'[1]Access-Jun'!J32</f>
        <v>0100</v>
      </c>
      <c r="I32" s="48" t="str">
        <f>'[1]Access-Jun'!K32</f>
        <v>RECURSOS ORDINARIOS</v>
      </c>
      <c r="J32" s="49" t="str">
        <f>'[1]Access-Jun'!L32</f>
        <v>1</v>
      </c>
      <c r="K32" s="51"/>
      <c r="L32" s="51"/>
      <c r="M32" s="51"/>
      <c r="N32" s="51">
        <f t="shared" si="0"/>
        <v>0</v>
      </c>
      <c r="O32" s="51"/>
      <c r="P32" s="53">
        <f>'[1]Access-Jun'!M32</f>
        <v>172975</v>
      </c>
      <c r="Q32" s="53"/>
      <c r="R32" s="53">
        <f t="shared" si="1"/>
        <v>172975</v>
      </c>
      <c r="S32" s="53">
        <f>'[1]Access-Jun'!N32</f>
        <v>0</v>
      </c>
      <c r="T32" s="54">
        <f t="shared" si="2"/>
        <v>0</v>
      </c>
      <c r="U32" s="53">
        <f>'[1]Access-Jun'!O32</f>
        <v>0</v>
      </c>
      <c r="V32" s="54">
        <f t="shared" si="3"/>
        <v>0</v>
      </c>
      <c r="W32" s="53">
        <f>'[1]Access-Jun'!P32</f>
        <v>0</v>
      </c>
      <c r="X32" s="54">
        <f t="shared" si="4"/>
        <v>0</v>
      </c>
    </row>
    <row r="33" spans="1:24" ht="28.5" customHeight="1">
      <c r="A33" s="47" t="str">
        <f>'[1]Access-Jun'!A33</f>
        <v>49201</v>
      </c>
      <c r="B33" s="48" t="str">
        <f>'[1]Access-Jun'!B33</f>
        <v>INSTITUTO NAC. DE COLONIZACAO E REF. AGRARIA</v>
      </c>
      <c r="C33" s="49" t="str">
        <f>CONCATENATE('[1]Access-Jun'!C33,".",'[1]Access-Jun'!D33)</f>
        <v>28.846</v>
      </c>
      <c r="D33" s="49" t="str">
        <f>CONCATENATE('[1]Access-Jun'!E33,".",'[1]Access-Jun'!G33)</f>
        <v>0901.0005</v>
      </c>
      <c r="E33" s="48" t="str">
        <f>'[1]Access-Jun'!F33</f>
        <v>OPERACOES ESPECIAIS: CUMPRIMENTO DE SENTENCAS JUDICIAIS</v>
      </c>
      <c r="F33" s="48" t="str">
        <f>'[1]Access-Jun'!H33</f>
        <v>SENTENCAS JUDICIAIS TRANSITADAS EM JULGADO (PRECATORIOS)</v>
      </c>
      <c r="G33" s="49" t="str">
        <f>'[1]Access-Jun'!I33</f>
        <v>1</v>
      </c>
      <c r="H33" s="49" t="str">
        <f>'[1]Access-Jun'!J33</f>
        <v>0100</v>
      </c>
      <c r="I33" s="48" t="str">
        <f>'[1]Access-Jun'!K33</f>
        <v>RECURSOS ORDINARIOS</v>
      </c>
      <c r="J33" s="49" t="str">
        <f>'[1]Access-Jun'!L33</f>
        <v>5</v>
      </c>
      <c r="K33" s="51"/>
      <c r="L33" s="51"/>
      <c r="M33" s="51"/>
      <c r="N33" s="51">
        <f t="shared" si="0"/>
        <v>0</v>
      </c>
      <c r="O33" s="51"/>
      <c r="P33" s="53">
        <f>'[1]Access-Jun'!M33</f>
        <v>90271329</v>
      </c>
      <c r="Q33" s="53"/>
      <c r="R33" s="53">
        <f t="shared" si="1"/>
        <v>90271329</v>
      </c>
      <c r="S33" s="53">
        <f>'[1]Access-Jun'!N33</f>
        <v>0</v>
      </c>
      <c r="T33" s="54">
        <f t="shared" si="2"/>
        <v>0</v>
      </c>
      <c r="U33" s="53">
        <f>'[1]Access-Jun'!O33</f>
        <v>0</v>
      </c>
      <c r="V33" s="54">
        <f t="shared" si="3"/>
        <v>0</v>
      </c>
      <c r="W33" s="53">
        <f>'[1]Access-Jun'!P33</f>
        <v>0</v>
      </c>
      <c r="X33" s="54">
        <f t="shared" si="4"/>
        <v>0</v>
      </c>
    </row>
    <row r="34" spans="1:24" ht="28.5" customHeight="1">
      <c r="A34" s="47" t="str">
        <f>'[1]Access-Jun'!A34</f>
        <v>49201</v>
      </c>
      <c r="B34" s="48" t="str">
        <f>'[1]Access-Jun'!B34</f>
        <v>INSTITUTO NAC. DE COLONIZACAO E REF. AGRARIA</v>
      </c>
      <c r="C34" s="49" t="str">
        <f>CONCATENATE('[1]Access-Jun'!C34,".",'[1]Access-Jun'!D34)</f>
        <v>28.846</v>
      </c>
      <c r="D34" s="49" t="str">
        <f>CONCATENATE('[1]Access-Jun'!E34,".",'[1]Access-Jun'!G34)</f>
        <v>0901.0005</v>
      </c>
      <c r="E34" s="48" t="str">
        <f>'[1]Access-Jun'!F34</f>
        <v>OPERACOES ESPECIAIS: CUMPRIMENTO DE SENTENCAS JUDICIAIS</v>
      </c>
      <c r="F34" s="48" t="str">
        <f>'[1]Access-Jun'!H34</f>
        <v>SENTENCAS JUDICIAIS TRANSITADAS EM JULGADO (PRECATORIOS)</v>
      </c>
      <c r="G34" s="49" t="str">
        <f>'[1]Access-Jun'!I34</f>
        <v>1</v>
      </c>
      <c r="H34" s="49" t="str">
        <f>'[1]Access-Jun'!J34</f>
        <v>0100</v>
      </c>
      <c r="I34" s="48" t="str">
        <f>'[1]Access-Jun'!K34</f>
        <v>RECURSOS ORDINARIOS</v>
      </c>
      <c r="J34" s="49" t="str">
        <f>'[1]Access-Jun'!L34</f>
        <v>3</v>
      </c>
      <c r="K34" s="51"/>
      <c r="L34" s="51"/>
      <c r="M34" s="51"/>
      <c r="N34" s="51">
        <f t="shared" si="0"/>
        <v>0</v>
      </c>
      <c r="O34" s="51"/>
      <c r="P34" s="53">
        <f>'[1]Access-Jun'!M34</f>
        <v>1278026</v>
      </c>
      <c r="Q34" s="53"/>
      <c r="R34" s="53">
        <f t="shared" si="1"/>
        <v>1278026</v>
      </c>
      <c r="S34" s="53">
        <f>'[1]Access-Jun'!N34</f>
        <v>0</v>
      </c>
      <c r="T34" s="54">
        <f t="shared" si="2"/>
        <v>0</v>
      </c>
      <c r="U34" s="53">
        <f>'[1]Access-Jun'!O34</f>
        <v>0</v>
      </c>
      <c r="V34" s="54">
        <f t="shared" si="3"/>
        <v>0</v>
      </c>
      <c r="W34" s="53">
        <f>'[1]Access-Jun'!P34</f>
        <v>0</v>
      </c>
      <c r="X34" s="54">
        <f t="shared" si="4"/>
        <v>0</v>
      </c>
    </row>
    <row r="35" spans="1:24" ht="28.5" customHeight="1">
      <c r="A35" s="47" t="str">
        <f>'[1]Access-Jun'!A35</f>
        <v>49201</v>
      </c>
      <c r="B35" s="48" t="str">
        <f>'[1]Access-Jun'!B35</f>
        <v>INSTITUTO NAC. DE COLONIZACAO E REF. AGRARIA</v>
      </c>
      <c r="C35" s="49" t="str">
        <f>CONCATENATE('[1]Access-Jun'!C35,".",'[1]Access-Jun'!D35)</f>
        <v>28.846</v>
      </c>
      <c r="D35" s="49" t="str">
        <f>CONCATENATE('[1]Access-Jun'!E35,".",'[1]Access-Jun'!G35)</f>
        <v>0901.0005</v>
      </c>
      <c r="E35" s="48" t="str">
        <f>'[1]Access-Jun'!F35</f>
        <v>OPERACOES ESPECIAIS: CUMPRIMENTO DE SENTENCAS JUDICIAIS</v>
      </c>
      <c r="F35" s="48" t="str">
        <f>'[1]Access-Jun'!H35</f>
        <v>SENTENCAS JUDICIAIS TRANSITADAS EM JULGADO (PRECATORIOS)</v>
      </c>
      <c r="G35" s="49" t="str">
        <f>'[1]Access-Jun'!I35</f>
        <v>1</v>
      </c>
      <c r="H35" s="49" t="str">
        <f>'[1]Access-Jun'!J35</f>
        <v>0100</v>
      </c>
      <c r="I35" s="48" t="str">
        <f>'[1]Access-Jun'!K35</f>
        <v>RECURSOS ORDINARIOS</v>
      </c>
      <c r="J35" s="49" t="str">
        <f>'[1]Access-Jun'!L35</f>
        <v>1</v>
      </c>
      <c r="K35" s="51"/>
      <c r="L35" s="51"/>
      <c r="M35" s="51"/>
      <c r="N35" s="51">
        <f t="shared" si="0"/>
        <v>0</v>
      </c>
      <c r="O35" s="51"/>
      <c r="P35" s="53">
        <f>'[1]Access-Jun'!M35</f>
        <v>543021</v>
      </c>
      <c r="Q35" s="53"/>
      <c r="R35" s="53">
        <f t="shared" si="1"/>
        <v>543021</v>
      </c>
      <c r="S35" s="53">
        <f>'[1]Access-Jun'!N35</f>
        <v>0</v>
      </c>
      <c r="T35" s="54">
        <f t="shared" si="2"/>
        <v>0</v>
      </c>
      <c r="U35" s="53">
        <f>'[1]Access-Jun'!O35</f>
        <v>0</v>
      </c>
      <c r="V35" s="54">
        <f t="shared" si="3"/>
        <v>0</v>
      </c>
      <c r="W35" s="53">
        <f>'[1]Access-Jun'!P35</f>
        <v>0</v>
      </c>
      <c r="X35" s="54">
        <f t="shared" si="4"/>
        <v>0</v>
      </c>
    </row>
    <row r="36" spans="1:24" ht="28.5" customHeight="1">
      <c r="A36" s="47" t="str">
        <f>'[1]Access-Jun'!A36</f>
        <v>49201</v>
      </c>
      <c r="B36" s="48" t="str">
        <f>'[1]Access-Jun'!B36</f>
        <v>INSTITUTO NAC. DE COLONIZACAO E REF. AGRARIA</v>
      </c>
      <c r="C36" s="49" t="str">
        <f>CONCATENATE('[1]Access-Jun'!C36,".",'[1]Access-Jun'!D36)</f>
        <v>28.846</v>
      </c>
      <c r="D36" s="49" t="str">
        <f>CONCATENATE('[1]Access-Jun'!E36,".",'[1]Access-Jun'!G36)</f>
        <v>0901.00G5</v>
      </c>
      <c r="E36" s="48" t="str">
        <f>'[1]Access-Jun'!F36</f>
        <v>OPERACOES ESPECIAIS: CUMPRIMENTO DE SENTENCAS JUDICIAIS</v>
      </c>
      <c r="F36" s="48" t="str">
        <f>'[1]Access-Jun'!H36</f>
        <v>CONTRIBUICAO DA UNIAO, DE SUAS AUTARQUIAS E FUNDACOES PARA O</v>
      </c>
      <c r="G36" s="49" t="str">
        <f>'[1]Access-Jun'!I36</f>
        <v>1</v>
      </c>
      <c r="H36" s="49" t="str">
        <f>'[1]Access-Jun'!J36</f>
        <v>0100</v>
      </c>
      <c r="I36" s="48" t="str">
        <f>'[1]Access-Jun'!K36</f>
        <v>RECURSOS ORDINARIOS</v>
      </c>
      <c r="J36" s="49" t="str">
        <f>'[1]Access-Jun'!L36</f>
        <v>1</v>
      </c>
      <c r="K36" s="51"/>
      <c r="L36" s="51"/>
      <c r="M36" s="51"/>
      <c r="N36" s="51">
        <f t="shared" si="0"/>
        <v>0</v>
      </c>
      <c r="O36" s="51"/>
      <c r="P36" s="53">
        <f>'[1]Access-Jun'!M36</f>
        <v>16435</v>
      </c>
      <c r="Q36" s="53"/>
      <c r="R36" s="53">
        <f t="shared" si="1"/>
        <v>16435</v>
      </c>
      <c r="S36" s="53">
        <f>'[1]Access-Jun'!N36</f>
        <v>16435</v>
      </c>
      <c r="T36" s="54">
        <f t="shared" si="2"/>
        <v>1</v>
      </c>
      <c r="U36" s="53">
        <f>'[1]Access-Jun'!O36</f>
        <v>16434.3</v>
      </c>
      <c r="V36" s="54">
        <f t="shared" si="3"/>
        <v>0.99995740797079402</v>
      </c>
      <c r="W36" s="53">
        <f>'[1]Access-Jun'!P36</f>
        <v>16434.3</v>
      </c>
      <c r="X36" s="54">
        <f t="shared" si="4"/>
        <v>0.99995740797079402</v>
      </c>
    </row>
    <row r="37" spans="1:24" ht="28.5" customHeight="1">
      <c r="A37" s="47" t="str">
        <f>'[1]Access-Jun'!A37</f>
        <v>52221</v>
      </c>
      <c r="B37" s="48" t="str">
        <f>'[1]Access-Jun'!B37</f>
        <v>INDUSTRIA DE MATERIAL BELICO DO BRASIL-IMBEL</v>
      </c>
      <c r="C37" s="49" t="str">
        <f>CONCATENATE('[1]Access-Jun'!C37,".",'[1]Access-Jun'!D37)</f>
        <v>28.846</v>
      </c>
      <c r="D37" s="49" t="str">
        <f>CONCATENATE('[1]Access-Jun'!E37,".",'[1]Access-Jun'!G37)</f>
        <v>0901.0005</v>
      </c>
      <c r="E37" s="48" t="str">
        <f>'[1]Access-Jun'!F37</f>
        <v>OPERACOES ESPECIAIS: CUMPRIMENTO DE SENTENCAS JUDICIAIS</v>
      </c>
      <c r="F37" s="48" t="str">
        <f>'[1]Access-Jun'!H37</f>
        <v>SENTENCAS JUDICIAIS TRANSITADAS EM JULGADO (PRECATORIOS)</v>
      </c>
      <c r="G37" s="49" t="str">
        <f>'[1]Access-Jun'!I37</f>
        <v>1</v>
      </c>
      <c r="H37" s="49" t="str">
        <f>'[1]Access-Jun'!J37</f>
        <v>0100</v>
      </c>
      <c r="I37" s="48" t="str">
        <f>'[1]Access-Jun'!K37</f>
        <v>RECURSOS ORDINARIOS</v>
      </c>
      <c r="J37" s="49" t="str">
        <f>'[1]Access-Jun'!L37</f>
        <v>3</v>
      </c>
      <c r="K37" s="51"/>
      <c r="L37" s="51"/>
      <c r="M37" s="51"/>
      <c r="N37" s="51">
        <f t="shared" si="0"/>
        <v>0</v>
      </c>
      <c r="O37" s="51"/>
      <c r="P37" s="53">
        <f>'[1]Access-Jun'!M37</f>
        <v>173366</v>
      </c>
      <c r="Q37" s="53"/>
      <c r="R37" s="53">
        <f t="shared" si="1"/>
        <v>173366</v>
      </c>
      <c r="S37" s="53">
        <f>'[1]Access-Jun'!N37</f>
        <v>0</v>
      </c>
      <c r="T37" s="54">
        <f t="shared" si="2"/>
        <v>0</v>
      </c>
      <c r="U37" s="53">
        <f>'[1]Access-Jun'!O37</f>
        <v>0</v>
      </c>
      <c r="V37" s="54">
        <f t="shared" si="3"/>
        <v>0</v>
      </c>
      <c r="W37" s="53">
        <f>'[1]Access-Jun'!P37</f>
        <v>0</v>
      </c>
      <c r="X37" s="54">
        <f t="shared" si="4"/>
        <v>0</v>
      </c>
    </row>
    <row r="38" spans="1:24" ht="28.5" customHeight="1">
      <c r="A38" s="47" t="str">
        <f>'[1]Access-Jun'!A38</f>
        <v>55901</v>
      </c>
      <c r="B38" s="48" t="str">
        <f>'[1]Access-Jun'!B38</f>
        <v>FUNDO NACIONAL DE ASSISTENCIA SOCIAL</v>
      </c>
      <c r="C38" s="49" t="str">
        <f>CONCATENATE('[1]Access-Jun'!C38,".",'[1]Access-Jun'!D38)</f>
        <v>28.846</v>
      </c>
      <c r="D38" s="49" t="str">
        <f>CONCATENATE('[1]Access-Jun'!E38,".",'[1]Access-Jun'!G38)</f>
        <v>0901.0005</v>
      </c>
      <c r="E38" s="48" t="str">
        <f>'[1]Access-Jun'!F38</f>
        <v>OPERACOES ESPECIAIS: CUMPRIMENTO DE SENTENCAS JUDICIAIS</v>
      </c>
      <c r="F38" s="48" t="str">
        <f>'[1]Access-Jun'!H38</f>
        <v>SENTENCAS JUDICIAIS TRANSITADAS EM JULGADO (PRECATORIOS)</v>
      </c>
      <c r="G38" s="49" t="str">
        <f>'[1]Access-Jun'!I38</f>
        <v>2</v>
      </c>
      <c r="H38" s="49" t="str">
        <f>'[1]Access-Jun'!J38</f>
        <v>0151</v>
      </c>
      <c r="I38" s="48" t="str">
        <f>'[1]Access-Jun'!K38</f>
        <v>CONTR.SOCIAL S/O LUCRO DAS PESSOAS JURIDICAS</v>
      </c>
      <c r="J38" s="49" t="str">
        <f>'[1]Access-Jun'!L38</f>
        <v>3</v>
      </c>
      <c r="K38" s="51"/>
      <c r="L38" s="51"/>
      <c r="M38" s="51"/>
      <c r="N38" s="51">
        <f t="shared" si="0"/>
        <v>0</v>
      </c>
      <c r="O38" s="51"/>
      <c r="P38" s="53">
        <f>'[1]Access-Jun'!M38</f>
        <v>62915625</v>
      </c>
      <c r="Q38" s="53"/>
      <c r="R38" s="53">
        <f t="shared" si="1"/>
        <v>62915625</v>
      </c>
      <c r="S38" s="53">
        <f>'[1]Access-Jun'!N38</f>
        <v>0</v>
      </c>
      <c r="T38" s="54">
        <f t="shared" si="2"/>
        <v>0</v>
      </c>
      <c r="U38" s="53">
        <f>'[1]Access-Jun'!O38</f>
        <v>0</v>
      </c>
      <c r="V38" s="54">
        <f t="shared" si="3"/>
        <v>0</v>
      </c>
      <c r="W38" s="53">
        <f>'[1]Access-Jun'!P38</f>
        <v>0</v>
      </c>
      <c r="X38" s="54">
        <f t="shared" si="4"/>
        <v>0</v>
      </c>
    </row>
    <row r="39" spans="1:24" ht="28.5" customHeight="1">
      <c r="A39" s="47" t="str">
        <f>'[1]Access-Jun'!A39</f>
        <v>55901</v>
      </c>
      <c r="B39" s="48" t="str">
        <f>'[1]Access-Jun'!B39</f>
        <v>FUNDO NACIONAL DE ASSISTENCIA SOCIAL</v>
      </c>
      <c r="C39" s="49" t="str">
        <f>CONCATENATE('[1]Access-Jun'!C39,".",'[1]Access-Jun'!D39)</f>
        <v>28.846</v>
      </c>
      <c r="D39" s="49" t="str">
        <f>CONCATENATE('[1]Access-Jun'!E39,".",'[1]Access-Jun'!G39)</f>
        <v>0901.0625</v>
      </c>
      <c r="E39" s="48" t="str">
        <f>'[1]Access-Jun'!F39</f>
        <v>OPERACOES ESPECIAIS: CUMPRIMENTO DE SENTENCAS JUDICIAIS</v>
      </c>
      <c r="F39" s="48" t="str">
        <f>'[1]Access-Jun'!H39</f>
        <v>SENTENCAS JUDICIAIS TRANSITADAS EM JULGADO DE PEQUENO VALOR</v>
      </c>
      <c r="G39" s="49" t="str">
        <f>'[1]Access-Jun'!I39</f>
        <v>2</v>
      </c>
      <c r="H39" s="49" t="str">
        <f>'[1]Access-Jun'!J39</f>
        <v>0151</v>
      </c>
      <c r="I39" s="48" t="str">
        <f>'[1]Access-Jun'!K39</f>
        <v>CONTR.SOCIAL S/O LUCRO DAS PESSOAS JURIDICAS</v>
      </c>
      <c r="J39" s="49" t="str">
        <f>'[1]Access-Jun'!L39</f>
        <v>3</v>
      </c>
      <c r="K39" s="51"/>
      <c r="L39" s="51"/>
      <c r="M39" s="51"/>
      <c r="N39" s="51">
        <f t="shared" si="0"/>
        <v>0</v>
      </c>
      <c r="O39" s="51"/>
      <c r="P39" s="53">
        <f>'[1]Access-Jun'!M39</f>
        <v>119245064</v>
      </c>
      <c r="Q39" s="53"/>
      <c r="R39" s="53">
        <f t="shared" si="1"/>
        <v>119245064</v>
      </c>
      <c r="S39" s="53">
        <f>'[1]Access-Jun'!N39</f>
        <v>119044976.18000001</v>
      </c>
      <c r="T39" s="54">
        <f t="shared" si="2"/>
        <v>0.99832204526302248</v>
      </c>
      <c r="U39" s="53">
        <f>'[1]Access-Jun'!O39</f>
        <v>119044976.18000001</v>
      </c>
      <c r="V39" s="54">
        <f t="shared" si="3"/>
        <v>0.99832204526302248</v>
      </c>
      <c r="W39" s="53">
        <f>'[1]Access-Jun'!P39</f>
        <v>119044976.18000001</v>
      </c>
      <c r="X39" s="54">
        <f t="shared" si="4"/>
        <v>0.99832204526302248</v>
      </c>
    </row>
    <row r="40" spans="1:24" ht="28.5" customHeight="1">
      <c r="A40" s="47" t="str">
        <f>'[1]Access-Jun'!A40</f>
        <v>71103</v>
      </c>
      <c r="B40" s="48" t="str">
        <f>'[1]Access-Jun'!B40</f>
        <v>ENCARGOS FINANC.DA UNIAO-SENTENCAS JUDICIAIS</v>
      </c>
      <c r="C40" s="49" t="str">
        <f>CONCATENATE('[1]Access-Jun'!C40,".",'[1]Access-Jun'!D40)</f>
        <v>28.846</v>
      </c>
      <c r="D40" s="49" t="str">
        <f>CONCATENATE('[1]Access-Jun'!E40,".",'[1]Access-Jun'!G40)</f>
        <v>0901.0005</v>
      </c>
      <c r="E40" s="48" t="str">
        <f>'[1]Access-Jun'!F40</f>
        <v>OPERACOES ESPECIAIS: CUMPRIMENTO DE SENTENCAS JUDICIAIS</v>
      </c>
      <c r="F40" s="48" t="str">
        <f>'[1]Access-Jun'!H40</f>
        <v>SENTENCAS JUDICIAIS TRANSITADAS EM JULGADO (PRECATORIOS)</v>
      </c>
      <c r="G40" s="49" t="str">
        <f>'[1]Access-Jun'!I40</f>
        <v>1</v>
      </c>
      <c r="H40" s="49" t="str">
        <f>'[1]Access-Jun'!J40</f>
        <v>0100</v>
      </c>
      <c r="I40" s="48" t="str">
        <f>'[1]Access-Jun'!K40</f>
        <v>RECURSOS ORDINARIOS</v>
      </c>
      <c r="J40" s="49" t="str">
        <f>'[1]Access-Jun'!L40</f>
        <v>5</v>
      </c>
      <c r="K40" s="51"/>
      <c r="L40" s="51"/>
      <c r="M40" s="51"/>
      <c r="N40" s="51">
        <f t="shared" si="0"/>
        <v>0</v>
      </c>
      <c r="O40" s="51"/>
      <c r="P40" s="53">
        <f>'[1]Access-Jun'!M40</f>
        <v>38015764</v>
      </c>
      <c r="Q40" s="53"/>
      <c r="R40" s="53">
        <f t="shared" si="1"/>
        <v>38015764</v>
      </c>
      <c r="S40" s="53">
        <f>'[1]Access-Jun'!N40</f>
        <v>0</v>
      </c>
      <c r="T40" s="54">
        <f t="shared" si="2"/>
        <v>0</v>
      </c>
      <c r="U40" s="53">
        <f>'[1]Access-Jun'!O40</f>
        <v>0</v>
      </c>
      <c r="V40" s="54">
        <f t="shared" si="3"/>
        <v>0</v>
      </c>
      <c r="W40" s="53">
        <f>'[1]Access-Jun'!P40</f>
        <v>0</v>
      </c>
      <c r="X40" s="54">
        <f t="shared" si="4"/>
        <v>0</v>
      </c>
    </row>
    <row r="41" spans="1:24" ht="28.5" customHeight="1">
      <c r="A41" s="47" t="str">
        <f>'[1]Access-Jun'!A41</f>
        <v>71103</v>
      </c>
      <c r="B41" s="48" t="str">
        <f>'[1]Access-Jun'!B41</f>
        <v>ENCARGOS FINANC.DA UNIAO-SENTENCAS JUDICIAIS</v>
      </c>
      <c r="C41" s="49" t="str">
        <f>CONCATENATE('[1]Access-Jun'!C41,".",'[1]Access-Jun'!D41)</f>
        <v>28.846</v>
      </c>
      <c r="D41" s="49" t="str">
        <f>CONCATENATE('[1]Access-Jun'!E41,".",'[1]Access-Jun'!G41)</f>
        <v>0901.0005</v>
      </c>
      <c r="E41" s="48" t="str">
        <f>'[1]Access-Jun'!F41</f>
        <v>OPERACOES ESPECIAIS: CUMPRIMENTO DE SENTENCAS JUDICIAIS</v>
      </c>
      <c r="F41" s="48" t="str">
        <f>'[1]Access-Jun'!H41</f>
        <v>SENTENCAS JUDICIAIS TRANSITADAS EM JULGADO (PRECATORIOS)</v>
      </c>
      <c r="G41" s="49" t="str">
        <f>'[1]Access-Jun'!I41</f>
        <v>1</v>
      </c>
      <c r="H41" s="49" t="str">
        <f>'[1]Access-Jun'!J41</f>
        <v>0100</v>
      </c>
      <c r="I41" s="48" t="str">
        <f>'[1]Access-Jun'!K41</f>
        <v>RECURSOS ORDINARIOS</v>
      </c>
      <c r="J41" s="49" t="str">
        <f>'[1]Access-Jun'!L41</f>
        <v>3</v>
      </c>
      <c r="K41" s="51"/>
      <c r="L41" s="51"/>
      <c r="M41" s="51"/>
      <c r="N41" s="51">
        <f t="shared" si="0"/>
        <v>0</v>
      </c>
      <c r="O41" s="51"/>
      <c r="P41" s="53">
        <f>'[1]Access-Jun'!M41</f>
        <v>641638872</v>
      </c>
      <c r="Q41" s="53"/>
      <c r="R41" s="53">
        <f t="shared" si="1"/>
        <v>641638872</v>
      </c>
      <c r="S41" s="53">
        <f>'[1]Access-Jun'!N41</f>
        <v>0</v>
      </c>
      <c r="T41" s="54">
        <f t="shared" si="2"/>
        <v>0</v>
      </c>
      <c r="U41" s="53">
        <f>'[1]Access-Jun'!O41</f>
        <v>0</v>
      </c>
      <c r="V41" s="54">
        <f t="shared" si="3"/>
        <v>0</v>
      </c>
      <c r="W41" s="53">
        <f>'[1]Access-Jun'!P41</f>
        <v>0</v>
      </c>
      <c r="X41" s="54">
        <f t="shared" si="4"/>
        <v>0</v>
      </c>
    </row>
    <row r="42" spans="1:24" ht="28.5" customHeight="1">
      <c r="A42" s="47" t="str">
        <f>'[1]Access-Jun'!A42</f>
        <v>71103</v>
      </c>
      <c r="B42" s="48" t="str">
        <f>'[1]Access-Jun'!B42</f>
        <v>ENCARGOS FINANC.DA UNIAO-SENTENCAS JUDICIAIS</v>
      </c>
      <c r="C42" s="49" t="str">
        <f>CONCATENATE('[1]Access-Jun'!C42,".",'[1]Access-Jun'!D42)</f>
        <v>28.846</v>
      </c>
      <c r="D42" s="49" t="str">
        <f>CONCATENATE('[1]Access-Jun'!E42,".",'[1]Access-Jun'!G42)</f>
        <v>0901.0005</v>
      </c>
      <c r="E42" s="48" t="str">
        <f>'[1]Access-Jun'!F42</f>
        <v>OPERACOES ESPECIAIS: CUMPRIMENTO DE SENTENCAS JUDICIAIS</v>
      </c>
      <c r="F42" s="48" t="str">
        <f>'[1]Access-Jun'!H42</f>
        <v>SENTENCAS JUDICIAIS TRANSITADAS EM JULGADO (PRECATORIOS)</v>
      </c>
      <c r="G42" s="49" t="str">
        <f>'[1]Access-Jun'!I42</f>
        <v>1</v>
      </c>
      <c r="H42" s="49" t="str">
        <f>'[1]Access-Jun'!J42</f>
        <v>0100</v>
      </c>
      <c r="I42" s="48" t="str">
        <f>'[1]Access-Jun'!K42</f>
        <v>RECURSOS ORDINARIOS</v>
      </c>
      <c r="J42" s="49" t="str">
        <f>'[1]Access-Jun'!L42</f>
        <v>1</v>
      </c>
      <c r="K42" s="51"/>
      <c r="L42" s="51"/>
      <c r="M42" s="51"/>
      <c r="N42" s="51">
        <f t="shared" si="0"/>
        <v>0</v>
      </c>
      <c r="O42" s="51"/>
      <c r="P42" s="53">
        <f>'[1]Access-Jun'!M42</f>
        <v>56443615</v>
      </c>
      <c r="Q42" s="53"/>
      <c r="R42" s="53">
        <f t="shared" si="1"/>
        <v>56443615</v>
      </c>
      <c r="S42" s="53">
        <f>'[1]Access-Jun'!N42</f>
        <v>0</v>
      </c>
      <c r="T42" s="54">
        <f t="shared" si="2"/>
        <v>0</v>
      </c>
      <c r="U42" s="53">
        <f>'[1]Access-Jun'!O42</f>
        <v>0</v>
      </c>
      <c r="V42" s="54">
        <f t="shared" si="3"/>
        <v>0</v>
      </c>
      <c r="W42" s="53">
        <f>'[1]Access-Jun'!P42</f>
        <v>0</v>
      </c>
      <c r="X42" s="54">
        <f t="shared" si="4"/>
        <v>0</v>
      </c>
    </row>
    <row r="43" spans="1:24" ht="28.5" customHeight="1">
      <c r="A43" s="47" t="str">
        <f>'[1]Access-Jun'!A43</f>
        <v>71103</v>
      </c>
      <c r="B43" s="48" t="str">
        <f>'[1]Access-Jun'!B43</f>
        <v>ENCARGOS FINANC.DA UNIAO-SENTENCAS JUDICIAIS</v>
      </c>
      <c r="C43" s="49" t="str">
        <f>CONCATENATE('[1]Access-Jun'!C43,".",'[1]Access-Jun'!D43)</f>
        <v>28.846</v>
      </c>
      <c r="D43" s="49" t="str">
        <f>CONCATENATE('[1]Access-Jun'!E43,".",'[1]Access-Jun'!G43)</f>
        <v>0901.00G5</v>
      </c>
      <c r="E43" s="48" t="str">
        <f>'[1]Access-Jun'!F43</f>
        <v>OPERACOES ESPECIAIS: CUMPRIMENTO DE SENTENCAS JUDICIAIS</v>
      </c>
      <c r="F43" s="48" t="str">
        <f>'[1]Access-Jun'!H43</f>
        <v>CONTRIBUICAO DA UNIAO, DE SUAS AUTARQUIAS E FUNDACOES PARA O</v>
      </c>
      <c r="G43" s="49" t="str">
        <f>'[1]Access-Jun'!I43</f>
        <v>1</v>
      </c>
      <c r="H43" s="49" t="str">
        <f>'[1]Access-Jun'!J43</f>
        <v>0100</v>
      </c>
      <c r="I43" s="48" t="str">
        <f>'[1]Access-Jun'!K43</f>
        <v>RECURSOS ORDINARIOS</v>
      </c>
      <c r="J43" s="49" t="str">
        <f>'[1]Access-Jun'!L43</f>
        <v>1</v>
      </c>
      <c r="K43" s="51"/>
      <c r="L43" s="51"/>
      <c r="M43" s="51"/>
      <c r="N43" s="51">
        <f t="shared" si="0"/>
        <v>0</v>
      </c>
      <c r="O43" s="51"/>
      <c r="P43" s="53">
        <f>'[1]Access-Jun'!M43</f>
        <v>27648210</v>
      </c>
      <c r="Q43" s="53"/>
      <c r="R43" s="53">
        <f t="shared" si="1"/>
        <v>27648210</v>
      </c>
      <c r="S43" s="53">
        <f>'[1]Access-Jun'!N43</f>
        <v>27648209.719999999</v>
      </c>
      <c r="T43" s="54">
        <f t="shared" si="2"/>
        <v>0.99999998987276206</v>
      </c>
      <c r="U43" s="53">
        <f>'[1]Access-Jun'!O43</f>
        <v>27648198.960000001</v>
      </c>
      <c r="V43" s="54">
        <f t="shared" si="3"/>
        <v>0.9999996006974774</v>
      </c>
      <c r="W43" s="53">
        <f>'[1]Access-Jun'!P43</f>
        <v>27648198.960000001</v>
      </c>
      <c r="X43" s="54">
        <f t="shared" si="4"/>
        <v>0.9999996006974774</v>
      </c>
    </row>
    <row r="44" spans="1:24" ht="28.5" customHeight="1">
      <c r="A44" s="47" t="str">
        <f>'[1]Access-Jun'!A44</f>
        <v>71103</v>
      </c>
      <c r="B44" s="48" t="str">
        <f>'[1]Access-Jun'!B44</f>
        <v>ENCARGOS FINANC.DA UNIAO-SENTENCAS JUDICIAIS</v>
      </c>
      <c r="C44" s="49" t="str">
        <f>CONCATENATE('[1]Access-Jun'!C44,".",'[1]Access-Jun'!D44)</f>
        <v>28.846</v>
      </c>
      <c r="D44" s="49" t="str">
        <f>CONCATENATE('[1]Access-Jun'!E44,".",'[1]Access-Jun'!G44)</f>
        <v>0901.0625</v>
      </c>
      <c r="E44" s="48" t="str">
        <f>'[1]Access-Jun'!F44</f>
        <v>OPERACOES ESPECIAIS: CUMPRIMENTO DE SENTENCAS JUDICIAIS</v>
      </c>
      <c r="F44" s="48" t="str">
        <f>'[1]Access-Jun'!H44</f>
        <v>SENTENCAS JUDICIAIS TRANSITADAS EM JULGADO DE PEQUENO VALOR</v>
      </c>
      <c r="G44" s="49" t="str">
        <f>'[1]Access-Jun'!I44</f>
        <v>1</v>
      </c>
      <c r="H44" s="49" t="str">
        <f>'[1]Access-Jun'!J44</f>
        <v>0100</v>
      </c>
      <c r="I44" s="48" t="str">
        <f>'[1]Access-Jun'!K44</f>
        <v>RECURSOS ORDINARIOS</v>
      </c>
      <c r="J44" s="49" t="str">
        <f>'[1]Access-Jun'!L44</f>
        <v>3</v>
      </c>
      <c r="K44" s="51"/>
      <c r="L44" s="51"/>
      <c r="M44" s="51"/>
      <c r="N44" s="51">
        <f>K44+L44-M44</f>
        <v>0</v>
      </c>
      <c r="O44" s="51"/>
      <c r="P44" s="53">
        <f>'[1]Access-Jun'!M44</f>
        <v>143751491</v>
      </c>
      <c r="Q44" s="53"/>
      <c r="R44" s="53">
        <f>N44-O44+P44+Q44</f>
        <v>143751491</v>
      </c>
      <c r="S44" s="53">
        <f>'[1]Access-Jun'!N44</f>
        <v>143525120.31999999</v>
      </c>
      <c r="T44" s="54">
        <f>IF(R44&gt;0,S44/R44,0)</f>
        <v>0.99842526377691621</v>
      </c>
      <c r="U44" s="53">
        <f>'[1]Access-Jun'!O44</f>
        <v>143525120.31999999</v>
      </c>
      <c r="V44" s="54">
        <f>IF(R44&gt;0,U44/R44,0)</f>
        <v>0.99842526377691621</v>
      </c>
      <c r="W44" s="53">
        <f>'[1]Access-Jun'!P44</f>
        <v>143525120.31999999</v>
      </c>
      <c r="X44" s="54">
        <f>IF(R44&gt;0,W44/R44,0)</f>
        <v>0.99842526377691621</v>
      </c>
    </row>
    <row r="45" spans="1:24" ht="28.5" customHeight="1" thickBot="1">
      <c r="A45" s="47" t="str">
        <f>'[1]Access-Jun'!A45</f>
        <v>71103</v>
      </c>
      <c r="B45" s="48" t="str">
        <f>'[1]Access-Jun'!B45</f>
        <v>ENCARGOS FINANC.DA UNIAO-SENTENCAS JUDICIAIS</v>
      </c>
      <c r="C45" s="49" t="str">
        <f>CONCATENATE('[1]Access-Jun'!C45,".",'[1]Access-Jun'!D45)</f>
        <v>28.846</v>
      </c>
      <c r="D45" s="49" t="str">
        <f>CONCATENATE('[1]Access-Jun'!E45,".",'[1]Access-Jun'!G45)</f>
        <v>0901.0625</v>
      </c>
      <c r="E45" s="48" t="str">
        <f>'[1]Access-Jun'!F45</f>
        <v>OPERACOES ESPECIAIS: CUMPRIMENTO DE SENTENCAS JUDICIAIS</v>
      </c>
      <c r="F45" s="48" t="str">
        <f>'[1]Access-Jun'!H45</f>
        <v>SENTENCAS JUDICIAIS TRANSITADAS EM JULGADO DE PEQUENO VALOR</v>
      </c>
      <c r="G45" s="49" t="str">
        <f>'[1]Access-Jun'!I45</f>
        <v>1</v>
      </c>
      <c r="H45" s="49" t="str">
        <f>'[1]Access-Jun'!J45</f>
        <v>0100</v>
      </c>
      <c r="I45" s="48" t="str">
        <f>'[1]Access-Jun'!K45</f>
        <v>RECURSOS ORDINARIOS</v>
      </c>
      <c r="J45" s="49" t="str">
        <f>'[1]Access-Jun'!L45</f>
        <v>1</v>
      </c>
      <c r="K45" s="51"/>
      <c r="L45" s="51"/>
      <c r="M45" s="51"/>
      <c r="N45" s="51">
        <f>K45+L45-M45</f>
        <v>0</v>
      </c>
      <c r="O45" s="51"/>
      <c r="P45" s="53">
        <f>'[1]Access-Jun'!M45</f>
        <v>23237305</v>
      </c>
      <c r="Q45" s="53"/>
      <c r="R45" s="53">
        <f>N45-O45+P45+Q45</f>
        <v>23237305</v>
      </c>
      <c r="S45" s="53">
        <f>'[1]Access-Jun'!N45</f>
        <v>23222981.73</v>
      </c>
      <c r="T45" s="54">
        <f>IF(R45&gt;0,S45/R45,0)</f>
        <v>0.99938360881350052</v>
      </c>
      <c r="U45" s="53">
        <f>'[1]Access-Jun'!O45</f>
        <v>23222981.73</v>
      </c>
      <c r="V45" s="54">
        <f>IF(R45&gt;0,U45/R45,0)</f>
        <v>0.99938360881350052</v>
      </c>
      <c r="W45" s="53">
        <f>'[1]Access-Jun'!P45</f>
        <v>23222981.73</v>
      </c>
      <c r="X45" s="54">
        <f>IF(R45&gt;0,W45/R45,0)</f>
        <v>0.99938360881350052</v>
      </c>
    </row>
    <row r="46" spans="1:24" ht="28.5" customHeight="1" thickBot="1">
      <c r="A46" s="14" t="s">
        <v>48</v>
      </c>
      <c r="B46" s="55"/>
      <c r="C46" s="55"/>
      <c r="D46" s="55"/>
      <c r="E46" s="55"/>
      <c r="F46" s="55"/>
      <c r="G46" s="55"/>
      <c r="H46" s="55"/>
      <c r="I46" s="55"/>
      <c r="J46" s="15"/>
      <c r="K46" s="56">
        <f t="shared" ref="K46:S46" si="5">SUM(K10:K45)</f>
        <v>0</v>
      </c>
      <c r="L46" s="56">
        <f t="shared" si="5"/>
        <v>0</v>
      </c>
      <c r="M46" s="56">
        <f t="shared" si="5"/>
        <v>0</v>
      </c>
      <c r="N46" s="56">
        <f t="shared" si="5"/>
        <v>0</v>
      </c>
      <c r="O46" s="56">
        <f t="shared" si="5"/>
        <v>0</v>
      </c>
      <c r="P46" s="57">
        <f t="shared" si="5"/>
        <v>3688874956</v>
      </c>
      <c r="Q46" s="57">
        <f t="shared" si="5"/>
        <v>0</v>
      </c>
      <c r="R46" s="57">
        <f t="shared" si="5"/>
        <v>3688874956</v>
      </c>
      <c r="S46" s="57">
        <f t="shared" si="5"/>
        <v>1065876894.9100001</v>
      </c>
      <c r="T46" s="58">
        <f t="shared" si="2"/>
        <v>0.288943623089294</v>
      </c>
      <c r="U46" s="57">
        <f>SUM(U10:U45)</f>
        <v>1065876879.8299999</v>
      </c>
      <c r="V46" s="58">
        <f t="shared" si="3"/>
        <v>0.28894361900132676</v>
      </c>
      <c r="W46" s="57">
        <f>SUM(W10:W45)</f>
        <v>1065876879.8299999</v>
      </c>
      <c r="X46" s="58">
        <f t="shared" si="4"/>
        <v>0.28894361900132676</v>
      </c>
    </row>
    <row r="47" spans="1:24" ht="28.5" customHeight="1">
      <c r="A47" s="2" t="s">
        <v>49</v>
      </c>
      <c r="B47" s="2"/>
      <c r="C47" s="2"/>
      <c r="D47" s="2"/>
      <c r="E47" s="2"/>
      <c r="F47" s="2"/>
      <c r="G47" s="2"/>
      <c r="H47" s="3"/>
      <c r="I47" s="3"/>
      <c r="J47" s="3"/>
      <c r="K47" s="2"/>
      <c r="L47" s="2"/>
      <c r="M47" s="2"/>
      <c r="N47" s="2"/>
      <c r="O47" s="2"/>
      <c r="P47" s="59"/>
      <c r="Q47" s="2"/>
      <c r="R47" s="2"/>
      <c r="S47" s="2"/>
      <c r="T47" s="2"/>
      <c r="U47" s="4"/>
      <c r="V47" s="2"/>
      <c r="W47" s="4"/>
      <c r="X47" s="2"/>
    </row>
    <row r="48" spans="1:24" ht="28.5" customHeight="1">
      <c r="A48" s="2" t="s">
        <v>50</v>
      </c>
      <c r="B48" s="60"/>
      <c r="C48" s="2"/>
      <c r="D48" s="2"/>
      <c r="E48" s="2"/>
      <c r="F48" s="2"/>
      <c r="G48" s="2"/>
      <c r="H48" s="3"/>
      <c r="I48" s="3"/>
      <c r="J48" s="3"/>
      <c r="K48" s="2"/>
      <c r="L48" s="2"/>
      <c r="M48" s="2"/>
      <c r="N48" s="2"/>
      <c r="O48" s="2"/>
      <c r="P48" s="61"/>
      <c r="Q48" s="2"/>
      <c r="R48" s="2"/>
      <c r="S48" s="2"/>
      <c r="T48" s="2"/>
      <c r="U48" s="4"/>
      <c r="V48" s="2"/>
      <c r="W48" s="4"/>
      <c r="X48" s="2"/>
    </row>
  </sheetData>
  <mergeCells count="17">
    <mergeCell ref="A46:J4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2017-10-17T18:30:41Z</dcterms:created>
  <dcterms:modified xsi:type="dcterms:W3CDTF">2017-10-17T18:31:17Z</dcterms:modified>
</cp:coreProperties>
</file>