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Ago!$A$1:$X$49</definedName>
  </definedNames>
  <calcPr calcId="145621" calcMode="manual"/>
</workbook>
</file>

<file path=xl/calcChain.xml><?xml version="1.0" encoding="utf-8"?>
<calcChain xmlns="http://schemas.openxmlformats.org/spreadsheetml/2006/main">
  <c r="Q47" i="1" l="1"/>
  <c r="O47" i="1"/>
  <c r="M47" i="1"/>
  <c r="L47" i="1"/>
  <c r="K47" i="1"/>
  <c r="W46" i="1"/>
  <c r="U46" i="1"/>
  <c r="S46" i="1"/>
  <c r="R46" i="1"/>
  <c r="X46" i="1" s="1"/>
  <c r="P46" i="1"/>
  <c r="N46" i="1"/>
  <c r="J46" i="1"/>
  <c r="I46" i="1"/>
  <c r="H46" i="1"/>
  <c r="G46" i="1"/>
  <c r="F46" i="1"/>
  <c r="E46" i="1"/>
  <c r="D46" i="1"/>
  <c r="C46" i="1"/>
  <c r="B46" i="1"/>
  <c r="A46" i="1"/>
  <c r="W45" i="1"/>
  <c r="U45" i="1"/>
  <c r="S45" i="1"/>
  <c r="P45" i="1"/>
  <c r="R45" i="1" s="1"/>
  <c r="N45" i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P43" i="1"/>
  <c r="N43" i="1"/>
  <c r="R43" i="1" s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R42" i="1"/>
  <c r="X42" i="1" s="1"/>
  <c r="P42" i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R41" i="1" s="1"/>
  <c r="N41" i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P39" i="1"/>
  <c r="N39" i="1"/>
  <c r="R39" i="1" s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R38" i="1"/>
  <c r="V38" i="1" s="1"/>
  <c r="P38" i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R37" i="1" s="1"/>
  <c r="N37" i="1"/>
  <c r="J37" i="1"/>
  <c r="I37" i="1"/>
  <c r="H37" i="1"/>
  <c r="G37" i="1"/>
  <c r="F37" i="1"/>
  <c r="E37" i="1"/>
  <c r="D37" i="1"/>
  <c r="C37" i="1"/>
  <c r="B37" i="1"/>
  <c r="A37" i="1"/>
  <c r="X36" i="1"/>
  <c r="W36" i="1"/>
  <c r="U36" i="1"/>
  <c r="S36" i="1"/>
  <c r="P36" i="1"/>
  <c r="N36" i="1"/>
  <c r="R36" i="1" s="1"/>
  <c r="V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P35" i="1"/>
  <c r="N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R34" i="1"/>
  <c r="V34" i="1" s="1"/>
  <c r="P34" i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N33" i="1"/>
  <c r="J33" i="1"/>
  <c r="I33" i="1"/>
  <c r="H33" i="1"/>
  <c r="G33" i="1"/>
  <c r="F33" i="1"/>
  <c r="E33" i="1"/>
  <c r="D33" i="1"/>
  <c r="C33" i="1"/>
  <c r="B33" i="1"/>
  <c r="A33" i="1"/>
  <c r="X32" i="1"/>
  <c r="W32" i="1"/>
  <c r="U32" i="1"/>
  <c r="S32" i="1"/>
  <c r="P32" i="1"/>
  <c r="N32" i="1"/>
  <c r="R32" i="1" s="1"/>
  <c r="V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N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R30" i="1"/>
  <c r="V30" i="1" s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N29" i="1"/>
  <c r="J29" i="1"/>
  <c r="I29" i="1"/>
  <c r="H29" i="1"/>
  <c r="G29" i="1"/>
  <c r="F29" i="1"/>
  <c r="E29" i="1"/>
  <c r="D29" i="1"/>
  <c r="C29" i="1"/>
  <c r="B29" i="1"/>
  <c r="A29" i="1"/>
  <c r="X28" i="1"/>
  <c r="W28" i="1"/>
  <c r="U28" i="1"/>
  <c r="S28" i="1"/>
  <c r="P28" i="1"/>
  <c r="N28" i="1"/>
  <c r="R28" i="1" s="1"/>
  <c r="V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N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R26" i="1"/>
  <c r="V26" i="1" s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N25" i="1"/>
  <c r="J25" i="1"/>
  <c r="I25" i="1"/>
  <c r="H25" i="1"/>
  <c r="G25" i="1"/>
  <c r="F25" i="1"/>
  <c r="E25" i="1"/>
  <c r="D25" i="1"/>
  <c r="C25" i="1"/>
  <c r="B25" i="1"/>
  <c r="A25" i="1"/>
  <c r="X24" i="1"/>
  <c r="W24" i="1"/>
  <c r="U24" i="1"/>
  <c r="S24" i="1"/>
  <c r="P24" i="1"/>
  <c r="N24" i="1"/>
  <c r="R24" i="1" s="1"/>
  <c r="V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V22" i="1" s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N21" i="1"/>
  <c r="J21" i="1"/>
  <c r="I21" i="1"/>
  <c r="H21" i="1"/>
  <c r="G21" i="1"/>
  <c r="F21" i="1"/>
  <c r="E21" i="1"/>
  <c r="D21" i="1"/>
  <c r="C21" i="1"/>
  <c r="B21" i="1"/>
  <c r="A21" i="1"/>
  <c r="X20" i="1"/>
  <c r="W20" i="1"/>
  <c r="U20" i="1"/>
  <c r="S20" i="1"/>
  <c r="P20" i="1"/>
  <c r="N20" i="1"/>
  <c r="R20" i="1" s="1"/>
  <c r="V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V18" i="1" s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N17" i="1"/>
  <c r="J17" i="1"/>
  <c r="I17" i="1"/>
  <c r="H17" i="1"/>
  <c r="G17" i="1"/>
  <c r="F17" i="1"/>
  <c r="E17" i="1"/>
  <c r="D17" i="1"/>
  <c r="C17" i="1"/>
  <c r="B17" i="1"/>
  <c r="A17" i="1"/>
  <c r="X16" i="1"/>
  <c r="W16" i="1"/>
  <c r="U16" i="1"/>
  <c r="S16" i="1"/>
  <c r="P16" i="1"/>
  <c r="N16" i="1"/>
  <c r="R16" i="1" s="1"/>
  <c r="V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U47" i="1" s="1"/>
  <c r="S13" i="1"/>
  <c r="P13" i="1"/>
  <c r="N13" i="1"/>
  <c r="J13" i="1"/>
  <c r="I13" i="1"/>
  <c r="H13" i="1"/>
  <c r="G13" i="1"/>
  <c r="F13" i="1"/>
  <c r="E13" i="1"/>
  <c r="D13" i="1"/>
  <c r="C13" i="1"/>
  <c r="B13" i="1"/>
  <c r="A13" i="1"/>
  <c r="X12" i="1"/>
  <c r="W12" i="1"/>
  <c r="U12" i="1"/>
  <c r="S12" i="1"/>
  <c r="P12" i="1"/>
  <c r="N12" i="1"/>
  <c r="R12" i="1" s="1"/>
  <c r="V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47" i="1" s="1"/>
  <c r="U10" i="1"/>
  <c r="S10" i="1"/>
  <c r="S47" i="1" s="1"/>
  <c r="R10" i="1"/>
  <c r="V10" i="1" s="1"/>
  <c r="P10" i="1"/>
  <c r="N10" i="1"/>
  <c r="N47" i="1" s="1"/>
  <c r="J10" i="1"/>
  <c r="I10" i="1"/>
  <c r="H10" i="1"/>
  <c r="G10" i="1"/>
  <c r="F10" i="1"/>
  <c r="E10" i="1"/>
  <c r="D10" i="1"/>
  <c r="C10" i="1"/>
  <c r="B10" i="1"/>
  <c r="A10" i="1"/>
  <c r="V40" i="1" l="1"/>
  <c r="X40" i="1"/>
  <c r="V11" i="1"/>
  <c r="X11" i="1"/>
  <c r="T11" i="1"/>
  <c r="V15" i="1"/>
  <c r="X15" i="1"/>
  <c r="T15" i="1"/>
  <c r="V19" i="1"/>
  <c r="X19" i="1"/>
  <c r="T19" i="1"/>
  <c r="V23" i="1"/>
  <c r="X23" i="1"/>
  <c r="T23" i="1"/>
  <c r="V27" i="1"/>
  <c r="X27" i="1"/>
  <c r="T27" i="1"/>
  <c r="V31" i="1"/>
  <c r="X31" i="1"/>
  <c r="T31" i="1"/>
  <c r="V35" i="1"/>
  <c r="X35" i="1"/>
  <c r="T35" i="1"/>
  <c r="V39" i="1"/>
  <c r="X39" i="1"/>
  <c r="T39" i="1"/>
  <c r="X41" i="1"/>
  <c r="T41" i="1"/>
  <c r="V41" i="1"/>
  <c r="X10" i="1"/>
  <c r="T10" i="1"/>
  <c r="R13" i="1"/>
  <c r="P47" i="1"/>
  <c r="X14" i="1"/>
  <c r="T14" i="1"/>
  <c r="X17" i="1"/>
  <c r="T17" i="1"/>
  <c r="V17" i="1"/>
  <c r="X18" i="1"/>
  <c r="T18" i="1"/>
  <c r="X21" i="1"/>
  <c r="T21" i="1"/>
  <c r="V21" i="1"/>
  <c r="X22" i="1"/>
  <c r="T22" i="1"/>
  <c r="X25" i="1"/>
  <c r="T25" i="1"/>
  <c r="V25" i="1"/>
  <c r="X26" i="1"/>
  <c r="T26" i="1"/>
  <c r="X29" i="1"/>
  <c r="T29" i="1"/>
  <c r="V29" i="1"/>
  <c r="X30" i="1"/>
  <c r="T30" i="1"/>
  <c r="X33" i="1"/>
  <c r="T33" i="1"/>
  <c r="V33" i="1"/>
  <c r="X34" i="1"/>
  <c r="T34" i="1"/>
  <c r="X37" i="1"/>
  <c r="T37" i="1"/>
  <c r="V37" i="1"/>
  <c r="X38" i="1"/>
  <c r="T38" i="1"/>
  <c r="V44" i="1"/>
  <c r="X44" i="1"/>
  <c r="T44" i="1"/>
  <c r="X45" i="1"/>
  <c r="T45" i="1"/>
  <c r="V45" i="1"/>
  <c r="T12" i="1"/>
  <c r="T16" i="1"/>
  <c r="T20" i="1"/>
  <c r="T24" i="1"/>
  <c r="T28" i="1"/>
  <c r="T32" i="1"/>
  <c r="T36" i="1"/>
  <c r="T40" i="1"/>
  <c r="V43" i="1"/>
  <c r="X43" i="1"/>
  <c r="T43" i="1"/>
  <c r="V42" i="1"/>
  <c r="V46" i="1"/>
  <c r="T42" i="1"/>
  <c r="T46" i="1"/>
  <c r="X13" i="1" l="1"/>
  <c r="T13" i="1"/>
  <c r="V13" i="1"/>
  <c r="R47" i="1"/>
  <c r="V47" i="1" l="1"/>
  <c r="X47" i="1"/>
  <c r="T4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<sst xmlns="http://schemas.openxmlformats.org/spreadsheetml/2006/main" count="55" uniqueCount="51">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</sst>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38161</v>
          </cell>
          <cell r="N18">
            <v>38159.74</v>
          </cell>
          <cell r="O18">
            <v>38158.400000000001</v>
          </cell>
          <cell r="P18">
            <v>38158.400000000001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60377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36211</v>
          </cell>
          <cell r="B21" t="str">
            <v>FUNDACAO NACIONAL DE SAUDE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6151</v>
          </cell>
          <cell r="K21" t="str">
            <v>CONTR.SOCIAL S/O LUCRO DAS PESSOAS JURIDICAS</v>
          </cell>
          <cell r="L21" t="str">
            <v>1</v>
          </cell>
          <cell r="M21">
            <v>12549</v>
          </cell>
          <cell r="N21">
            <v>12549</v>
          </cell>
          <cell r="O21">
            <v>12548.94</v>
          </cell>
          <cell r="P21">
            <v>12548.94</v>
          </cell>
        </row>
        <row r="22">
          <cell r="A22" t="str">
            <v>39252</v>
          </cell>
          <cell r="B22" t="str">
            <v>DEPTO.NAC.DE INFRA±ESTRUT.DE TRANSPORTES-DNIT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M22">
            <v>266418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3</v>
          </cell>
          <cell r="M23">
            <v>38635565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1</v>
          </cell>
          <cell r="M24">
            <v>12322087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00G5</v>
          </cell>
          <cell r="H25" t="str">
            <v>CONTRIBUICAO DA UNIAO, DE SUAS AUTARQUIAS E FUNDACOES PARA O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1</v>
          </cell>
          <cell r="M25">
            <v>269037</v>
          </cell>
          <cell r="N25">
            <v>269036.62</v>
          </cell>
          <cell r="O25">
            <v>269034.90000000002</v>
          </cell>
          <cell r="P25">
            <v>269034.90000000002</v>
          </cell>
        </row>
        <row r="26">
          <cell r="A26" t="str">
            <v>40203</v>
          </cell>
          <cell r="B26" t="str">
            <v>FUNDACAO JORGE DUPRAT FIG.DE SEG.MED.TRABALHO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261419</v>
          </cell>
        </row>
        <row r="27">
          <cell r="A27" t="str">
            <v>40904</v>
          </cell>
          <cell r="B27" t="str">
            <v>FUNDO DO REGIME GERAL DA PREVID.SOCIAL- 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1654613739</v>
          </cell>
        </row>
        <row r="28">
          <cell r="A28" t="str">
            <v>40904</v>
          </cell>
          <cell r="B28" t="str">
            <v>FUNDO DO REGIME GERAL DA PREVID.SOCIAL- 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0625</v>
          </cell>
          <cell r="H28" t="str">
            <v>SENTENCAS JUDICIAIS TRANSITADAS EM JULGADO DE PEQUENO VALOR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971713010</v>
          </cell>
          <cell r="N28">
            <v>967936964.30999994</v>
          </cell>
          <cell r="O28">
            <v>967936964.30999994</v>
          </cell>
          <cell r="P28">
            <v>967936964.30999994</v>
          </cell>
        </row>
        <row r="29">
          <cell r="A29" t="str">
            <v>42204</v>
          </cell>
          <cell r="B29" t="str">
            <v>INSTITUTO DO PATRIMONIO HIST. E ART. NACIONAL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00G5</v>
          </cell>
          <cell r="H29" t="str">
            <v>CONTRIBUICAO DA UNIAO, DE SUAS AUTARQUIAS E FUNDACOES PARA O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37032</v>
          </cell>
          <cell r="N29">
            <v>37031.5</v>
          </cell>
          <cell r="O29">
            <v>37031</v>
          </cell>
          <cell r="P29">
            <v>37031</v>
          </cell>
        </row>
        <row r="30">
          <cell r="A30" t="str">
            <v>44201</v>
          </cell>
          <cell r="B30" t="str">
            <v>INST.BRAS.DO MEIO AMB.E REC.NAT.RENOVAVEIS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99644</v>
          </cell>
        </row>
        <row r="31">
          <cell r="A31" t="str">
            <v>44201</v>
          </cell>
          <cell r="B31" t="str">
            <v>INST.BRAS.DO MEIO AMB.E REC.NAT.RENOVAVEIS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231412</v>
          </cell>
        </row>
        <row r="32">
          <cell r="A32" t="str">
            <v>47205</v>
          </cell>
          <cell r="B32" t="str">
            <v>FUNDACAO INST.BRAS.DE GEOGRAFIA E ESTATISTICA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172975</v>
          </cell>
        </row>
        <row r="33">
          <cell r="A33" t="str">
            <v>49201</v>
          </cell>
          <cell r="B33" t="str">
            <v>INSTITUTO NAC. DE COLONIZACAO E REF. AGRARIA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5</v>
          </cell>
          <cell r="M33">
            <v>90271329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1278026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543021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00G5</v>
          </cell>
          <cell r="H36" t="str">
            <v>CONTRIBUICAO DA UNIAO, DE SUAS AUTARQUIAS E FUNDACOES PARA O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16435</v>
          </cell>
          <cell r="N36">
            <v>16435</v>
          </cell>
          <cell r="O36">
            <v>16434.3</v>
          </cell>
          <cell r="P36">
            <v>16434.3</v>
          </cell>
        </row>
        <row r="37">
          <cell r="A37" t="str">
            <v>52221</v>
          </cell>
          <cell r="B37" t="str">
            <v>INDUSTRIA DE MATERIAL BELICO DO BRASIL-IMBEL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173366</v>
          </cell>
        </row>
        <row r="38">
          <cell r="A38" t="str">
            <v>55901</v>
          </cell>
          <cell r="B38" t="str">
            <v>FUNDO NACIONAL DE ASSISTENCIA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CONTR.SOCIAL S/O LUCRO DAS PESSOAS JURIDICAS</v>
          </cell>
          <cell r="L38" t="str">
            <v>3</v>
          </cell>
          <cell r="M38">
            <v>62915625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2</v>
          </cell>
          <cell r="J39" t="str">
            <v>0151</v>
          </cell>
          <cell r="K39" t="str">
            <v>CONTR.SOCIAL S/O LUCRO DAS PESSOAS JURIDICAS</v>
          </cell>
          <cell r="L39" t="str">
            <v>3</v>
          </cell>
          <cell r="M39">
            <v>147588308</v>
          </cell>
          <cell r="N39">
            <v>147172251.47999999</v>
          </cell>
          <cell r="O39">
            <v>147172251.47999999</v>
          </cell>
          <cell r="P39">
            <v>147172251.47999999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5</v>
          </cell>
          <cell r="M40">
            <v>38015764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641638872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56443615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00G5</v>
          </cell>
          <cell r="H43" t="str">
            <v>CONTRIBUICAO DA UNIAO, DE SUAS AUTARQUIAS E FUNDACOES PARA O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1</v>
          </cell>
          <cell r="M43">
            <v>27879312</v>
          </cell>
          <cell r="N43">
            <v>27879310.280000001</v>
          </cell>
          <cell r="O43">
            <v>27879299.52</v>
          </cell>
          <cell r="P43">
            <v>27879299.52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5</v>
          </cell>
          <cell r="M44">
            <v>127093</v>
          </cell>
          <cell r="N44">
            <v>127092.07</v>
          </cell>
          <cell r="O44">
            <v>127092.07</v>
          </cell>
          <cell r="P44">
            <v>127092.07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3</v>
          </cell>
          <cell r="M45">
            <v>234826397</v>
          </cell>
          <cell r="N45">
            <v>234215532.47999999</v>
          </cell>
          <cell r="O45">
            <v>234215532.47999999</v>
          </cell>
          <cell r="P45">
            <v>234215532.47999999</v>
          </cell>
        </row>
        <row r="46">
          <cell r="A46" t="str">
            <v>71103</v>
          </cell>
          <cell r="B46" t="str">
            <v>ENCARGOS FINANC.DA UNIAO-SENTENCAS JUDICIAIS</v>
          </cell>
          <cell r="C46" t="str">
            <v>28</v>
          </cell>
          <cell r="D46" t="str">
            <v>846</v>
          </cell>
          <cell r="E46" t="str">
            <v>0901</v>
          </cell>
          <cell r="F46" t="str">
            <v>OPERACOES ESPECIAIS: CUMPRIMENTO DE SENTENCAS JUDICIAIS</v>
          </cell>
          <cell r="G46" t="str">
            <v>0625</v>
          </cell>
          <cell r="H46" t="str">
            <v>SENTENCAS JUDICIAIS TRANSITADAS EM JULGADO DE PEQUENO VALOR</v>
          </cell>
          <cell r="I46" t="str">
            <v>1</v>
          </cell>
          <cell r="J46" t="str">
            <v>0100</v>
          </cell>
          <cell r="K46" t="str">
            <v>RECURSOS ORDINARIOS</v>
          </cell>
          <cell r="L46" t="str">
            <v>1</v>
          </cell>
          <cell r="M46">
            <v>31236238</v>
          </cell>
          <cell r="N46">
            <v>31119214.870000001</v>
          </cell>
          <cell r="O46">
            <v>31119214.870000001</v>
          </cell>
          <cell r="P46">
            <v>31119214.870000001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tabSelected="1" view="pageBreakPreview" zoomScale="70" zoomScaleNormal="100" zoomScaleSheetLayoutView="70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9" width="14" customWidth="1"/>
    <col min="20" max="20" width="12.85546875" customWidth="1"/>
    <col min="21" max="21" width="15.28515625" customWidth="1"/>
    <col min="23" max="23" width="14.42578125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42583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'[1]Access-Ago'!A10</f>
        <v>24204</v>
      </c>
      <c r="B10" s="38" t="str">
        <f>'[1]Access-Ago'!B10</f>
        <v>COMISSAO NACIONAL DE ENERGIA NUCLEAR - CNEN</v>
      </c>
      <c r="C10" s="39" t="str">
        <f>CONCATENATE('[1]Access-Ago'!C10,".",'[1]Access-Ago'!D10)</f>
        <v>28.846</v>
      </c>
      <c r="D10" s="39" t="str">
        <f>CONCATENATE('[1]Access-Ago'!E10,".",'[1]Access-Ago'!G10)</f>
        <v>0901.0005</v>
      </c>
      <c r="E10" s="38" t="str">
        <f>'[1]Access-Ago'!F10</f>
        <v>OPERACOES ESPECIAIS: CUMPRIMENTO DE SENTENCAS JUDICIAIS</v>
      </c>
      <c r="F10" s="40" t="str">
        <f>'[1]Access-Ago'!H10</f>
        <v>SENTENCAS JUDICIAIS TRANSITADAS EM JULGADO (PRECATORIOS)</v>
      </c>
      <c r="G10" s="37" t="str">
        <f>'[1]Access-Ago'!I10</f>
        <v>1</v>
      </c>
      <c r="H10" s="37" t="str">
        <f>'[1]Access-Ago'!J10</f>
        <v>0100</v>
      </c>
      <c r="I10" s="41" t="str">
        <f>'[1]Access-Ago'!K10</f>
        <v>RECURSOS ORDINARIOS</v>
      </c>
      <c r="J10" s="37" t="str">
        <f>'[1]Access-Ago'!L10</f>
        <v>1</v>
      </c>
      <c r="K10" s="42"/>
      <c r="L10" s="43"/>
      <c r="M10" s="43"/>
      <c r="N10" s="44">
        <f>K10+L10-M10</f>
        <v>0</v>
      </c>
      <c r="O10" s="42"/>
      <c r="P10" s="45">
        <f>'[1]Access-Ago'!M10</f>
        <v>374933</v>
      </c>
      <c r="Q10" s="45"/>
      <c r="R10" s="45">
        <f>N10-O10+P10+Q10</f>
        <v>374933</v>
      </c>
      <c r="S10" s="45">
        <f>'[1]Access-Ago'!N10</f>
        <v>0</v>
      </c>
      <c r="T10" s="46">
        <f>IF(R10&gt;0,S10/R10,0)</f>
        <v>0</v>
      </c>
      <c r="U10" s="45">
        <f>'[1]Access-Ago'!O10</f>
        <v>0</v>
      </c>
      <c r="V10" s="46">
        <f>IF(R10&gt;0,U10/R10,0)</f>
        <v>0</v>
      </c>
      <c r="W10" s="45">
        <f>'[1]Access-Ago'!P10</f>
        <v>0</v>
      </c>
      <c r="X10" s="46">
        <f>IF(R10&gt;0,W10/R10,0)</f>
        <v>0</v>
      </c>
    </row>
    <row r="11" spans="1:24" ht="28.5" customHeight="1">
      <c r="A11" s="47" t="str">
        <f>'[1]Access-Ago'!A11</f>
        <v>25201</v>
      </c>
      <c r="B11" s="48" t="str">
        <f>'[1]Access-Ago'!B11</f>
        <v>BANCO CENTRAL DO BRASIL</v>
      </c>
      <c r="C11" s="49" t="str">
        <f>CONCATENATE('[1]Access-Ago'!C11,".",'[1]Access-Ago'!D11)</f>
        <v>28.846</v>
      </c>
      <c r="D11" s="49" t="str">
        <f>CONCATENATE('[1]Access-Ago'!E11,".",'[1]Access-Ago'!G11)</f>
        <v>0901.0005</v>
      </c>
      <c r="E11" s="48" t="str">
        <f>'[1]Access-Ago'!F11</f>
        <v>OPERACOES ESPECIAIS: CUMPRIMENTO DE SENTENCAS JUDICIAIS</v>
      </c>
      <c r="F11" s="50" t="str">
        <f>'[1]Access-Ago'!H11</f>
        <v>SENTENCAS JUDICIAIS TRANSITADAS EM JULGADO (PRECATORIOS)</v>
      </c>
      <c r="G11" s="49" t="str">
        <f>'[1]Access-Ago'!I11</f>
        <v>1</v>
      </c>
      <c r="H11" s="49" t="str">
        <f>'[1]Access-Ago'!J11</f>
        <v>0100</v>
      </c>
      <c r="I11" s="48" t="str">
        <f>'[1]Access-Ago'!K11</f>
        <v>RECURSOS ORDINARIOS</v>
      </c>
      <c r="J11" s="49" t="str">
        <f>'[1]Access-Ago'!L11</f>
        <v>3</v>
      </c>
      <c r="K11" s="51"/>
      <c r="L11" s="51"/>
      <c r="M11" s="51"/>
      <c r="N11" s="52">
        <f t="shared" ref="N11:N43" si="0">K11+L11-M11</f>
        <v>0</v>
      </c>
      <c r="O11" s="51"/>
      <c r="P11" s="53">
        <f>'[1]Access-Ago'!M11</f>
        <v>11710682</v>
      </c>
      <c r="Q11" s="53"/>
      <c r="R11" s="53">
        <f t="shared" ref="R11:R43" si="1">N11-O11+P11+Q11</f>
        <v>11710682</v>
      </c>
      <c r="S11" s="53">
        <f>'[1]Access-Ago'!N11</f>
        <v>0</v>
      </c>
      <c r="T11" s="54">
        <f t="shared" ref="T11:T47" si="2">IF(R11&gt;0,S11/R11,0)</f>
        <v>0</v>
      </c>
      <c r="U11" s="53">
        <f>'[1]Access-Ago'!O11</f>
        <v>0</v>
      </c>
      <c r="V11" s="54">
        <f t="shared" ref="V11:V47" si="3">IF(R11&gt;0,U11/R11,0)</f>
        <v>0</v>
      </c>
      <c r="W11" s="53">
        <f>'[1]Access-Ago'!P11</f>
        <v>0</v>
      </c>
      <c r="X11" s="54">
        <f t="shared" ref="X11:X47" si="4">IF(R11&gt;0,W11/R11,0)</f>
        <v>0</v>
      </c>
    </row>
    <row r="12" spans="1:24" ht="28.5" customHeight="1">
      <c r="A12" s="47" t="str">
        <f>'[1]Access-Ago'!A12</f>
        <v>26262</v>
      </c>
      <c r="B12" s="48" t="str">
        <f>'[1]Access-Ago'!B12</f>
        <v>UNIVERSIDADE FEDERAL DE SAO PAULO</v>
      </c>
      <c r="C12" s="49" t="str">
        <f>CONCATENATE('[1]Access-Ago'!C12,".",'[1]Access-Ago'!D12)</f>
        <v>28.846</v>
      </c>
      <c r="D12" s="49" t="str">
        <f>CONCATENATE('[1]Access-Ago'!E12,".",'[1]Access-Ago'!G12)</f>
        <v>0901.0005</v>
      </c>
      <c r="E12" s="48" t="str">
        <f>'[1]Access-Ago'!F12</f>
        <v>OPERACOES ESPECIAIS: CUMPRIMENTO DE SENTENCAS JUDICIAIS</v>
      </c>
      <c r="F12" s="48" t="str">
        <f>'[1]Access-Ago'!H12</f>
        <v>SENTENCAS JUDICIAIS TRANSITADAS EM JULGADO (PRECATORIOS)</v>
      </c>
      <c r="G12" s="49" t="str">
        <f>'[1]Access-Ago'!I12</f>
        <v>1</v>
      </c>
      <c r="H12" s="49" t="str">
        <f>'[1]Access-Ago'!J12</f>
        <v>0100</v>
      </c>
      <c r="I12" s="48" t="str">
        <f>'[1]Access-Ago'!K12</f>
        <v>RECURSOS ORDINARIOS</v>
      </c>
      <c r="J12" s="49" t="str">
        <f>'[1]Access-Ago'!L12</f>
        <v>3</v>
      </c>
      <c r="K12" s="53"/>
      <c r="L12" s="53"/>
      <c r="M12" s="53"/>
      <c r="N12" s="51">
        <f t="shared" si="0"/>
        <v>0</v>
      </c>
      <c r="O12" s="53"/>
      <c r="P12" s="53">
        <f>'[1]Access-Ago'!M12</f>
        <v>102549</v>
      </c>
      <c r="Q12" s="53"/>
      <c r="R12" s="53">
        <f t="shared" si="1"/>
        <v>102549</v>
      </c>
      <c r="S12" s="53">
        <f>'[1]Access-Ago'!N12</f>
        <v>0</v>
      </c>
      <c r="T12" s="54">
        <f t="shared" si="2"/>
        <v>0</v>
      </c>
      <c r="U12" s="53">
        <f>'[1]Access-Ago'!O12</f>
        <v>0</v>
      </c>
      <c r="V12" s="54">
        <f t="shared" si="3"/>
        <v>0</v>
      </c>
      <c r="W12" s="53">
        <f>'[1]Access-Ago'!P12</f>
        <v>0</v>
      </c>
      <c r="X12" s="54">
        <f t="shared" si="4"/>
        <v>0</v>
      </c>
    </row>
    <row r="13" spans="1:24" ht="28.5" customHeight="1">
      <c r="A13" s="47" t="str">
        <f>'[1]Access-Ago'!A13</f>
        <v>26262</v>
      </c>
      <c r="B13" s="48" t="str">
        <f>'[1]Access-Ago'!B13</f>
        <v>UNIVERSIDADE FEDERAL DE SAO PAULO</v>
      </c>
      <c r="C13" s="49" t="str">
        <f>CONCATENATE('[1]Access-Ago'!C13,".",'[1]Access-Ago'!D13)</f>
        <v>28.846</v>
      </c>
      <c r="D13" s="49" t="str">
        <f>CONCATENATE('[1]Access-Ago'!E13,".",'[1]Access-Ago'!G13)</f>
        <v>0901.0005</v>
      </c>
      <c r="E13" s="48" t="str">
        <f>'[1]Access-Ago'!F13</f>
        <v>OPERACOES ESPECIAIS: CUMPRIMENTO DE SENTENCAS JUDICIAIS</v>
      </c>
      <c r="F13" s="48" t="str">
        <f>'[1]Access-Ago'!H13</f>
        <v>SENTENCAS JUDICIAIS TRANSITADAS EM JULGADO (PRECATORIOS)</v>
      </c>
      <c r="G13" s="49" t="str">
        <f>'[1]Access-Ago'!I13</f>
        <v>1</v>
      </c>
      <c r="H13" s="49" t="str">
        <f>'[1]Access-Ago'!J13</f>
        <v>0100</v>
      </c>
      <c r="I13" s="48" t="str">
        <f>'[1]Access-Ago'!K13</f>
        <v>RECURSOS ORDINARIOS</v>
      </c>
      <c r="J13" s="49" t="str">
        <f>'[1]Access-Ago'!L13</f>
        <v>1</v>
      </c>
      <c r="K13" s="53"/>
      <c r="L13" s="53"/>
      <c r="M13" s="53"/>
      <c r="N13" s="51">
        <f t="shared" si="0"/>
        <v>0</v>
      </c>
      <c r="O13" s="53"/>
      <c r="P13" s="53">
        <f>'[1]Access-Ago'!M13</f>
        <v>2660339</v>
      </c>
      <c r="Q13" s="53"/>
      <c r="R13" s="53">
        <f t="shared" si="1"/>
        <v>2660339</v>
      </c>
      <c r="S13" s="53">
        <f>'[1]Access-Ago'!N13</f>
        <v>0</v>
      </c>
      <c r="T13" s="54">
        <f t="shared" si="2"/>
        <v>0</v>
      </c>
      <c r="U13" s="53">
        <f>'[1]Access-Ago'!O13</f>
        <v>0</v>
      </c>
      <c r="V13" s="54">
        <f t="shared" si="3"/>
        <v>0</v>
      </c>
      <c r="W13" s="53">
        <f>'[1]Access-Ago'!P13</f>
        <v>0</v>
      </c>
      <c r="X13" s="54">
        <f t="shared" si="4"/>
        <v>0</v>
      </c>
    </row>
    <row r="14" spans="1:24" ht="28.5" customHeight="1">
      <c r="A14" s="47" t="str">
        <f>'[1]Access-Ago'!A14</f>
        <v>26262</v>
      </c>
      <c r="B14" s="48" t="str">
        <f>'[1]Access-Ago'!B14</f>
        <v>UNIVERSIDADE FEDERAL DE SAO PAULO</v>
      </c>
      <c r="C14" s="49" t="str">
        <f>CONCATENATE('[1]Access-Ago'!C14,".",'[1]Access-Ago'!D14)</f>
        <v>28.846</v>
      </c>
      <c r="D14" s="49" t="str">
        <f>CONCATENATE('[1]Access-Ago'!E14,".",'[1]Access-Ago'!G14)</f>
        <v>0901.00G5</v>
      </c>
      <c r="E14" s="48" t="str">
        <f>'[1]Access-Ago'!F14</f>
        <v>OPERACOES ESPECIAIS: CUMPRIMENTO DE SENTENCAS JUDICIAIS</v>
      </c>
      <c r="F14" s="48" t="str">
        <f>'[1]Access-Ago'!H14</f>
        <v>CONTRIBUICAO DA UNIAO, DE SUAS AUTARQUIAS E FUNDACOES PARA O</v>
      </c>
      <c r="G14" s="49" t="str">
        <f>'[1]Access-Ago'!I14</f>
        <v>1</v>
      </c>
      <c r="H14" s="49" t="str">
        <f>'[1]Access-Ago'!J14</f>
        <v>0100</v>
      </c>
      <c r="I14" s="48" t="str">
        <f>'[1]Access-Ago'!K14</f>
        <v>RECURSOS ORDINARIOS</v>
      </c>
      <c r="J14" s="49" t="str">
        <f>'[1]Access-Ago'!L14</f>
        <v>1</v>
      </c>
      <c r="K14" s="53"/>
      <c r="L14" s="53"/>
      <c r="M14" s="53"/>
      <c r="N14" s="51">
        <f t="shared" si="0"/>
        <v>0</v>
      </c>
      <c r="O14" s="53"/>
      <c r="P14" s="53">
        <f>'[1]Access-Ago'!M14</f>
        <v>204846</v>
      </c>
      <c r="Q14" s="53"/>
      <c r="R14" s="53">
        <f t="shared" si="1"/>
        <v>204846</v>
      </c>
      <c r="S14" s="53">
        <f>'[1]Access-Ago'!N14</f>
        <v>204846</v>
      </c>
      <c r="T14" s="54">
        <f t="shared" si="2"/>
        <v>1</v>
      </c>
      <c r="U14" s="53">
        <f>'[1]Access-Ago'!O14</f>
        <v>204846</v>
      </c>
      <c r="V14" s="54">
        <f t="shared" si="3"/>
        <v>1</v>
      </c>
      <c r="W14" s="53">
        <f>'[1]Access-Ago'!P14</f>
        <v>204846</v>
      </c>
      <c r="X14" s="54">
        <f t="shared" si="4"/>
        <v>1</v>
      </c>
    </row>
    <row r="15" spans="1:24" ht="28.5" customHeight="1">
      <c r="A15" s="47" t="str">
        <f>'[1]Access-Ago'!A15</f>
        <v>26280</v>
      </c>
      <c r="B15" s="48" t="str">
        <f>'[1]Access-Ago'!B15</f>
        <v>FUNDACAO UNIVERSIDADE FEDERAL DE SAO CARLOS</v>
      </c>
      <c r="C15" s="49" t="str">
        <f>CONCATENATE('[1]Access-Ago'!C15,".",'[1]Access-Ago'!D15)</f>
        <v>28.846</v>
      </c>
      <c r="D15" s="49" t="str">
        <f>CONCATENATE('[1]Access-Ago'!E15,".",'[1]Access-Ago'!G15)</f>
        <v>0901.00G5</v>
      </c>
      <c r="E15" s="48" t="str">
        <f>'[1]Access-Ago'!F15</f>
        <v>OPERACOES ESPECIAIS: CUMPRIMENTO DE SENTENCAS JUDICIAIS</v>
      </c>
      <c r="F15" s="48" t="str">
        <f>'[1]Access-Ago'!H15</f>
        <v>CONTRIBUICAO DA UNIAO, DE SUAS AUTARQUIAS E FUNDACOES PARA O</v>
      </c>
      <c r="G15" s="49" t="str">
        <f>'[1]Access-Ago'!I15</f>
        <v>1</v>
      </c>
      <c r="H15" s="49" t="str">
        <f>'[1]Access-Ago'!J15</f>
        <v>0100</v>
      </c>
      <c r="I15" s="48" t="str">
        <f>'[1]Access-Ago'!K15</f>
        <v>RECURSOS ORDINARIOS</v>
      </c>
      <c r="J15" s="49" t="str">
        <f>'[1]Access-Ago'!L15</f>
        <v>1</v>
      </c>
      <c r="K15" s="51"/>
      <c r="L15" s="51"/>
      <c r="M15" s="51"/>
      <c r="N15" s="51">
        <f t="shared" si="0"/>
        <v>0</v>
      </c>
      <c r="O15" s="51"/>
      <c r="P15" s="53">
        <f>'[1]Access-Ago'!M15</f>
        <v>11038</v>
      </c>
      <c r="Q15" s="53"/>
      <c r="R15" s="53">
        <f t="shared" si="1"/>
        <v>11038</v>
      </c>
      <c r="S15" s="53">
        <f>'[1]Access-Ago'!N15</f>
        <v>11038</v>
      </c>
      <c r="T15" s="54">
        <f t="shared" si="2"/>
        <v>1</v>
      </c>
      <c r="U15" s="53">
        <f>'[1]Access-Ago'!O15</f>
        <v>11038</v>
      </c>
      <c r="V15" s="54">
        <f t="shared" si="3"/>
        <v>1</v>
      </c>
      <c r="W15" s="53">
        <f>'[1]Access-Ago'!P15</f>
        <v>11038</v>
      </c>
      <c r="X15" s="54">
        <f t="shared" si="4"/>
        <v>1</v>
      </c>
    </row>
    <row r="16" spans="1:24" ht="28.5" customHeight="1">
      <c r="A16" s="47" t="str">
        <f>'[1]Access-Ago'!A16</f>
        <v>26283</v>
      </c>
      <c r="B16" s="48" t="str">
        <f>'[1]Access-Ago'!B16</f>
        <v>FUNDACAO UNIVERSIDADE FED.DE MATO GROS.DO SUL</v>
      </c>
      <c r="C16" s="49" t="str">
        <f>CONCATENATE('[1]Access-Ago'!C16,".",'[1]Access-Ago'!D16)</f>
        <v>28.846</v>
      </c>
      <c r="D16" s="49" t="str">
        <f>CONCATENATE('[1]Access-Ago'!E16,".",'[1]Access-Ago'!G16)</f>
        <v>0901.0005</v>
      </c>
      <c r="E16" s="48" t="str">
        <f>'[1]Access-Ago'!F16</f>
        <v>OPERACOES ESPECIAIS: CUMPRIMENTO DE SENTENCAS JUDICIAIS</v>
      </c>
      <c r="F16" s="48" t="str">
        <f>'[1]Access-Ago'!H16</f>
        <v>SENTENCAS JUDICIAIS TRANSITADAS EM JULGADO (PRECATORIOS)</v>
      </c>
      <c r="G16" s="49" t="str">
        <f>'[1]Access-Ago'!I16</f>
        <v>1</v>
      </c>
      <c r="H16" s="49" t="str">
        <f>'[1]Access-Ago'!J16</f>
        <v>0100</v>
      </c>
      <c r="I16" s="48" t="str">
        <f>'[1]Access-Ago'!K16</f>
        <v>RECURSOS ORDINARIOS</v>
      </c>
      <c r="J16" s="49" t="str">
        <f>'[1]Access-Ago'!L16</f>
        <v>3</v>
      </c>
      <c r="K16" s="53"/>
      <c r="L16" s="53"/>
      <c r="M16" s="53"/>
      <c r="N16" s="51">
        <f t="shared" si="0"/>
        <v>0</v>
      </c>
      <c r="O16" s="53"/>
      <c r="P16" s="53">
        <f>'[1]Access-Ago'!M16</f>
        <v>7606900</v>
      </c>
      <c r="Q16" s="53"/>
      <c r="R16" s="53">
        <f t="shared" si="1"/>
        <v>7606900</v>
      </c>
      <c r="S16" s="53">
        <f>'[1]Access-Ago'!N16</f>
        <v>0</v>
      </c>
      <c r="T16" s="54">
        <f t="shared" si="2"/>
        <v>0</v>
      </c>
      <c r="U16" s="53">
        <f>'[1]Access-Ago'!O16</f>
        <v>0</v>
      </c>
      <c r="V16" s="54">
        <f t="shared" si="3"/>
        <v>0</v>
      </c>
      <c r="W16" s="53">
        <f>'[1]Access-Ago'!P16</f>
        <v>0</v>
      </c>
      <c r="X16" s="54">
        <f t="shared" si="4"/>
        <v>0</v>
      </c>
    </row>
    <row r="17" spans="1:24" ht="28.5" customHeight="1">
      <c r="A17" s="47" t="str">
        <f>'[1]Access-Ago'!A17</f>
        <v>26283</v>
      </c>
      <c r="B17" s="48" t="str">
        <f>'[1]Access-Ago'!B17</f>
        <v>FUNDACAO UNIVERSIDADE FED.DE MATO GROS.DO SUL</v>
      </c>
      <c r="C17" s="49" t="str">
        <f>CONCATENATE('[1]Access-Ago'!C17,".",'[1]Access-Ago'!D17)</f>
        <v>28.846</v>
      </c>
      <c r="D17" s="49" t="str">
        <f>CONCATENATE('[1]Access-Ago'!E17,".",'[1]Access-Ago'!G17)</f>
        <v>0901.0005</v>
      </c>
      <c r="E17" s="48" t="str">
        <f>'[1]Access-Ago'!F17</f>
        <v>OPERACOES ESPECIAIS: CUMPRIMENTO DE SENTENCAS JUDICIAIS</v>
      </c>
      <c r="F17" s="48" t="str">
        <f>'[1]Access-Ago'!H17</f>
        <v>SENTENCAS JUDICIAIS TRANSITADAS EM JULGADO (PRECATORIOS)</v>
      </c>
      <c r="G17" s="49" t="str">
        <f>'[1]Access-Ago'!I17</f>
        <v>1</v>
      </c>
      <c r="H17" s="49" t="str">
        <f>'[1]Access-Ago'!J17</f>
        <v>0100</v>
      </c>
      <c r="I17" s="48" t="str">
        <f>'[1]Access-Ago'!K17</f>
        <v>RECURSOS ORDINARIOS</v>
      </c>
      <c r="J17" s="49" t="str">
        <f>'[1]Access-Ago'!L17</f>
        <v>1</v>
      </c>
      <c r="K17" s="53"/>
      <c r="L17" s="53"/>
      <c r="M17" s="53"/>
      <c r="N17" s="51">
        <f t="shared" si="0"/>
        <v>0</v>
      </c>
      <c r="O17" s="53"/>
      <c r="P17" s="53">
        <f>'[1]Access-Ago'!M17</f>
        <v>818924</v>
      </c>
      <c r="Q17" s="53"/>
      <c r="R17" s="53">
        <f t="shared" si="1"/>
        <v>818924</v>
      </c>
      <c r="S17" s="53">
        <f>'[1]Access-Ago'!N17</f>
        <v>0</v>
      </c>
      <c r="T17" s="54">
        <f t="shared" si="2"/>
        <v>0</v>
      </c>
      <c r="U17" s="53">
        <f>'[1]Access-Ago'!O17</f>
        <v>0</v>
      </c>
      <c r="V17" s="54">
        <f t="shared" si="3"/>
        <v>0</v>
      </c>
      <c r="W17" s="53">
        <f>'[1]Access-Ago'!P17</f>
        <v>0</v>
      </c>
      <c r="X17" s="54">
        <f t="shared" si="4"/>
        <v>0</v>
      </c>
    </row>
    <row r="18" spans="1:24" ht="28.5" customHeight="1">
      <c r="A18" s="47" t="str">
        <f>'[1]Access-Ago'!A18</f>
        <v>26283</v>
      </c>
      <c r="B18" s="48" t="str">
        <f>'[1]Access-Ago'!B18</f>
        <v>FUNDACAO UNIVERSIDADE FED.DE MATO GROS.DO SUL</v>
      </c>
      <c r="C18" s="49" t="str">
        <f>CONCATENATE('[1]Access-Ago'!C18,".",'[1]Access-Ago'!D18)</f>
        <v>28.846</v>
      </c>
      <c r="D18" s="49" t="str">
        <f>CONCATENATE('[1]Access-Ago'!E18,".",'[1]Access-Ago'!G18)</f>
        <v>0901.00G5</v>
      </c>
      <c r="E18" s="48" t="str">
        <f>'[1]Access-Ago'!F18</f>
        <v>OPERACOES ESPECIAIS: CUMPRIMENTO DE SENTENCAS JUDICIAIS</v>
      </c>
      <c r="F18" s="48" t="str">
        <f>'[1]Access-Ago'!H18</f>
        <v>CONTRIBUICAO DA UNIAO, DE SUAS AUTARQUIAS E FUNDACOES PARA O</v>
      </c>
      <c r="G18" s="49" t="str">
        <f>'[1]Access-Ago'!I18</f>
        <v>1</v>
      </c>
      <c r="H18" s="49" t="str">
        <f>'[1]Access-Ago'!J18</f>
        <v>0100</v>
      </c>
      <c r="I18" s="48" t="str">
        <f>'[1]Access-Ago'!K18</f>
        <v>RECURSOS ORDINARIOS</v>
      </c>
      <c r="J18" s="49" t="str">
        <f>'[1]Access-Ago'!L18</f>
        <v>1</v>
      </c>
      <c r="K18" s="51"/>
      <c r="L18" s="51"/>
      <c r="M18" s="51"/>
      <c r="N18" s="51">
        <f t="shared" si="0"/>
        <v>0</v>
      </c>
      <c r="O18" s="51"/>
      <c r="P18" s="53">
        <f>'[1]Access-Ago'!M18</f>
        <v>38161</v>
      </c>
      <c r="Q18" s="53"/>
      <c r="R18" s="53">
        <f t="shared" si="1"/>
        <v>38161</v>
      </c>
      <c r="S18" s="53">
        <f>'[1]Access-Ago'!N18</f>
        <v>38159.74</v>
      </c>
      <c r="T18" s="54">
        <f t="shared" si="2"/>
        <v>0.99996698199732703</v>
      </c>
      <c r="U18" s="53">
        <f>'[1]Access-Ago'!O18</f>
        <v>38158.400000000001</v>
      </c>
      <c r="V18" s="54">
        <f t="shared" si="3"/>
        <v>0.99993186761353214</v>
      </c>
      <c r="W18" s="53">
        <f>'[1]Access-Ago'!P18</f>
        <v>38158.400000000001</v>
      </c>
      <c r="X18" s="54">
        <f t="shared" si="4"/>
        <v>0.99993186761353214</v>
      </c>
    </row>
    <row r="19" spans="1:24" ht="28.5" customHeight="1">
      <c r="A19" s="47" t="str">
        <f>'[1]Access-Ago'!A19</f>
        <v>30202</v>
      </c>
      <c r="B19" s="48" t="str">
        <f>'[1]Access-Ago'!B19</f>
        <v>FUNDACAO NACIONAL DO INDIO</v>
      </c>
      <c r="C19" s="49" t="str">
        <f>CONCATENATE('[1]Access-Ago'!C19,".",'[1]Access-Ago'!D19)</f>
        <v>28.846</v>
      </c>
      <c r="D19" s="49" t="str">
        <f>CONCATENATE('[1]Access-Ago'!E19,".",'[1]Access-Ago'!G19)</f>
        <v>0901.0005</v>
      </c>
      <c r="E19" s="48" t="str">
        <f>'[1]Access-Ago'!F19</f>
        <v>OPERACOES ESPECIAIS: CUMPRIMENTO DE SENTENCAS JUDICIAIS</v>
      </c>
      <c r="F19" s="48" t="str">
        <f>'[1]Access-Ago'!H19</f>
        <v>SENTENCAS JUDICIAIS TRANSITADAS EM JULGADO (PRECATORIOS)</v>
      </c>
      <c r="G19" s="49" t="str">
        <f>'[1]Access-Ago'!I19</f>
        <v>1</v>
      </c>
      <c r="H19" s="49" t="str">
        <f>'[1]Access-Ago'!J19</f>
        <v>0100</v>
      </c>
      <c r="I19" s="48" t="str">
        <f>'[1]Access-Ago'!K19</f>
        <v>RECURSOS ORDINARIOS</v>
      </c>
      <c r="J19" s="49" t="str">
        <f>'[1]Access-Ago'!L19</f>
        <v>3</v>
      </c>
      <c r="K19" s="51"/>
      <c r="L19" s="51"/>
      <c r="M19" s="51"/>
      <c r="N19" s="51">
        <f t="shared" si="0"/>
        <v>0</v>
      </c>
      <c r="O19" s="51"/>
      <c r="P19" s="53">
        <f>'[1]Access-Ago'!M19</f>
        <v>60377</v>
      </c>
      <c r="Q19" s="53"/>
      <c r="R19" s="53">
        <f t="shared" si="1"/>
        <v>60377</v>
      </c>
      <c r="S19" s="53">
        <f>'[1]Access-Ago'!N19</f>
        <v>0</v>
      </c>
      <c r="T19" s="54">
        <f t="shared" si="2"/>
        <v>0</v>
      </c>
      <c r="U19" s="53">
        <f>'[1]Access-Ago'!O19</f>
        <v>0</v>
      </c>
      <c r="V19" s="54">
        <f t="shared" si="3"/>
        <v>0</v>
      </c>
      <c r="W19" s="53">
        <f>'[1]Access-Ago'!P19</f>
        <v>0</v>
      </c>
      <c r="X19" s="54">
        <f t="shared" si="4"/>
        <v>0</v>
      </c>
    </row>
    <row r="20" spans="1:24" ht="28.5" customHeight="1">
      <c r="A20" s="47" t="str">
        <f>'[1]Access-Ago'!A20</f>
        <v>33201</v>
      </c>
      <c r="B20" s="48" t="str">
        <f>'[1]Access-Ago'!B20</f>
        <v>INSTITUTO NACIONAL DO SEGURO SOCIAL</v>
      </c>
      <c r="C20" s="49" t="str">
        <f>CONCATENATE('[1]Access-Ago'!C20,".",'[1]Access-Ago'!D20)</f>
        <v>28.846</v>
      </c>
      <c r="D20" s="49" t="str">
        <f>CONCATENATE('[1]Access-Ago'!E20,".",'[1]Access-Ago'!G20)</f>
        <v>0901.00G5</v>
      </c>
      <c r="E20" s="48" t="str">
        <f>'[1]Access-Ago'!F20</f>
        <v>OPERACOES ESPECIAIS: CUMPRIMENTO DE SENTENCAS JUDICIAIS</v>
      </c>
      <c r="F20" s="48" t="str">
        <f>'[1]Access-Ago'!H20</f>
        <v>CONTRIBUICAO DA UNIAO, DE SUAS AUTARQUIAS E FUNDACOES PARA O</v>
      </c>
      <c r="G20" s="49" t="str">
        <f>'[1]Access-Ago'!I20</f>
        <v>2</v>
      </c>
      <c r="H20" s="49" t="str">
        <f>'[1]Access-Ago'!J20</f>
        <v>0151</v>
      </c>
      <c r="I20" s="48" t="str">
        <f>'[1]Access-Ago'!K20</f>
        <v>CONTR.SOCIAL S/O LUCRO DAS PESSOAS JURIDICAS</v>
      </c>
      <c r="J20" s="49" t="str">
        <f>'[1]Access-Ago'!L20</f>
        <v>1</v>
      </c>
      <c r="K20" s="51"/>
      <c r="L20" s="51"/>
      <c r="M20" s="51"/>
      <c r="N20" s="51">
        <f t="shared" si="0"/>
        <v>0</v>
      </c>
      <c r="O20" s="51"/>
      <c r="P20" s="53">
        <f>'[1]Access-Ago'!M20</f>
        <v>0</v>
      </c>
      <c r="Q20" s="53"/>
      <c r="R20" s="53">
        <f t="shared" si="1"/>
        <v>0</v>
      </c>
      <c r="S20" s="53">
        <f>'[1]Access-Ago'!N20</f>
        <v>0</v>
      </c>
      <c r="T20" s="54">
        <f t="shared" si="2"/>
        <v>0</v>
      </c>
      <c r="U20" s="53">
        <f>'[1]Access-Ago'!O20</f>
        <v>0</v>
      </c>
      <c r="V20" s="54">
        <f t="shared" si="3"/>
        <v>0</v>
      </c>
      <c r="W20" s="53">
        <f>'[1]Access-Ago'!P20</f>
        <v>0</v>
      </c>
      <c r="X20" s="54">
        <f t="shared" si="4"/>
        <v>0</v>
      </c>
    </row>
    <row r="21" spans="1:24" ht="28.5" customHeight="1">
      <c r="A21" s="47" t="str">
        <f>'[1]Access-Ago'!A21</f>
        <v>36211</v>
      </c>
      <c r="B21" s="48" t="str">
        <f>'[1]Access-Ago'!B21</f>
        <v>FUNDACAO NACIONAL DE SAUDE</v>
      </c>
      <c r="C21" s="49" t="str">
        <f>CONCATENATE('[1]Access-Ago'!C21,".",'[1]Access-Ago'!D21)</f>
        <v>28.846</v>
      </c>
      <c r="D21" s="49" t="str">
        <f>CONCATENATE('[1]Access-Ago'!E21,".",'[1]Access-Ago'!G21)</f>
        <v>0901.00G5</v>
      </c>
      <c r="E21" s="48" t="str">
        <f>'[1]Access-Ago'!F21</f>
        <v>OPERACOES ESPECIAIS: CUMPRIMENTO DE SENTENCAS JUDICIAIS</v>
      </c>
      <c r="F21" s="48" t="str">
        <f>'[1]Access-Ago'!H21</f>
        <v>CONTRIBUICAO DA UNIAO, DE SUAS AUTARQUIAS E FUNDACOES PARA O</v>
      </c>
      <c r="G21" s="49" t="str">
        <f>'[1]Access-Ago'!I21</f>
        <v>2</v>
      </c>
      <c r="H21" s="49" t="str">
        <f>'[1]Access-Ago'!J21</f>
        <v>6151</v>
      </c>
      <c r="I21" s="48" t="str">
        <f>'[1]Access-Ago'!K21</f>
        <v>CONTR.SOCIAL S/O LUCRO DAS PESSOAS JURIDICAS</v>
      </c>
      <c r="J21" s="49" t="str">
        <f>'[1]Access-Ago'!L21</f>
        <v>1</v>
      </c>
      <c r="K21" s="51"/>
      <c r="L21" s="51"/>
      <c r="M21" s="51"/>
      <c r="N21" s="51">
        <f t="shared" si="0"/>
        <v>0</v>
      </c>
      <c r="O21" s="51"/>
      <c r="P21" s="53">
        <f>'[1]Access-Ago'!M21</f>
        <v>12549</v>
      </c>
      <c r="Q21" s="53"/>
      <c r="R21" s="53">
        <f t="shared" si="1"/>
        <v>12549</v>
      </c>
      <c r="S21" s="53">
        <f>'[1]Access-Ago'!N21</f>
        <v>12549</v>
      </c>
      <c r="T21" s="54">
        <f t="shared" si="2"/>
        <v>1</v>
      </c>
      <c r="U21" s="53">
        <f>'[1]Access-Ago'!O21</f>
        <v>12548.94</v>
      </c>
      <c r="V21" s="54">
        <f t="shared" si="3"/>
        <v>0.99999521874252928</v>
      </c>
      <c r="W21" s="53">
        <f>'[1]Access-Ago'!P21</f>
        <v>12548.94</v>
      </c>
      <c r="X21" s="54">
        <f t="shared" si="4"/>
        <v>0.99999521874252928</v>
      </c>
    </row>
    <row r="22" spans="1:24" ht="28.5" customHeight="1">
      <c r="A22" s="47" t="str">
        <f>'[1]Access-Ago'!A22</f>
        <v>39252</v>
      </c>
      <c r="B22" s="48" t="str">
        <f>'[1]Access-Ago'!B22</f>
        <v>DEPTO.NAC.DE INFRA±ESTRUT.DE TRANSPORTES-DNIT</v>
      </c>
      <c r="C22" s="49" t="str">
        <f>CONCATENATE('[1]Access-Ago'!C22,".",'[1]Access-Ago'!D22)</f>
        <v>28.846</v>
      </c>
      <c r="D22" s="49" t="str">
        <f>CONCATENATE('[1]Access-Ago'!E22,".",'[1]Access-Ago'!G22)</f>
        <v>0901.0005</v>
      </c>
      <c r="E22" s="48" t="str">
        <f>'[1]Access-Ago'!F22</f>
        <v>OPERACOES ESPECIAIS: CUMPRIMENTO DE SENTENCAS JUDICIAIS</v>
      </c>
      <c r="F22" s="48" t="str">
        <f>'[1]Access-Ago'!H22</f>
        <v>SENTENCAS JUDICIAIS TRANSITADAS EM JULGADO (PRECATORIOS)</v>
      </c>
      <c r="G22" s="49" t="str">
        <f>'[1]Access-Ago'!I22</f>
        <v>1</v>
      </c>
      <c r="H22" s="49" t="str">
        <f>'[1]Access-Ago'!J22</f>
        <v>0100</v>
      </c>
      <c r="I22" s="48" t="str">
        <f>'[1]Access-Ago'!K22</f>
        <v>RECURSOS ORDINARIOS</v>
      </c>
      <c r="J22" s="49" t="str">
        <f>'[1]Access-Ago'!L22</f>
        <v>5</v>
      </c>
      <c r="K22" s="51"/>
      <c r="L22" s="51"/>
      <c r="M22" s="51"/>
      <c r="N22" s="51">
        <f t="shared" si="0"/>
        <v>0</v>
      </c>
      <c r="O22" s="51"/>
      <c r="P22" s="53">
        <f>'[1]Access-Ago'!M22</f>
        <v>266418</v>
      </c>
      <c r="Q22" s="53"/>
      <c r="R22" s="53">
        <f t="shared" si="1"/>
        <v>266418</v>
      </c>
      <c r="S22" s="53">
        <f>'[1]Access-Ago'!N22</f>
        <v>0</v>
      </c>
      <c r="T22" s="54">
        <f t="shared" si="2"/>
        <v>0</v>
      </c>
      <c r="U22" s="53">
        <f>'[1]Access-Ago'!O22</f>
        <v>0</v>
      </c>
      <c r="V22" s="54">
        <f t="shared" si="3"/>
        <v>0</v>
      </c>
      <c r="W22" s="53">
        <f>'[1]Access-Ago'!P22</f>
        <v>0</v>
      </c>
      <c r="X22" s="54">
        <f t="shared" si="4"/>
        <v>0</v>
      </c>
    </row>
    <row r="23" spans="1:24" ht="28.5" customHeight="1">
      <c r="A23" s="47" t="str">
        <f>'[1]Access-Ago'!A23</f>
        <v>40201</v>
      </c>
      <c r="B23" s="48" t="str">
        <f>'[1]Access-Ago'!B23</f>
        <v>INSTITUTO NACIONAL DO SEGURO SOCIAL - INSS</v>
      </c>
      <c r="C23" s="49" t="str">
        <f>CONCATENATE('[1]Access-Ago'!C23,".",'[1]Access-Ago'!D23)</f>
        <v>28.846</v>
      </c>
      <c r="D23" s="49" t="str">
        <f>CONCATENATE('[1]Access-Ago'!E23,".",'[1]Access-Ago'!G23)</f>
        <v>0901.0005</v>
      </c>
      <c r="E23" s="48" t="str">
        <f>'[1]Access-Ago'!F23</f>
        <v>OPERACOES ESPECIAIS: CUMPRIMENTO DE SENTENCAS JUDICIAIS</v>
      </c>
      <c r="F23" s="48" t="str">
        <f>'[1]Access-Ago'!H23</f>
        <v>SENTENCAS JUDICIAIS TRANSITADAS EM JULGADO (PRECATORIOS)</v>
      </c>
      <c r="G23" s="49" t="str">
        <f>'[1]Access-Ago'!I23</f>
        <v>2</v>
      </c>
      <c r="H23" s="49" t="str">
        <f>'[1]Access-Ago'!J23</f>
        <v>0151</v>
      </c>
      <c r="I23" s="48" t="str">
        <f>'[1]Access-Ago'!K23</f>
        <v>CONTR.SOCIAL S/O LUCRO DAS PESSOAS JURIDICAS</v>
      </c>
      <c r="J23" s="49" t="str">
        <f>'[1]Access-Ago'!L23</f>
        <v>3</v>
      </c>
      <c r="K23" s="53"/>
      <c r="L23" s="53"/>
      <c r="M23" s="53"/>
      <c r="N23" s="51">
        <f t="shared" si="0"/>
        <v>0</v>
      </c>
      <c r="O23" s="53"/>
      <c r="P23" s="53">
        <f>'[1]Access-Ago'!M23</f>
        <v>38635565</v>
      </c>
      <c r="Q23" s="53"/>
      <c r="R23" s="53">
        <f t="shared" si="1"/>
        <v>38635565</v>
      </c>
      <c r="S23" s="53">
        <f>'[1]Access-Ago'!N23</f>
        <v>0</v>
      </c>
      <c r="T23" s="54">
        <f t="shared" si="2"/>
        <v>0</v>
      </c>
      <c r="U23" s="53">
        <f>'[1]Access-Ago'!O23</f>
        <v>0</v>
      </c>
      <c r="V23" s="54">
        <f t="shared" si="3"/>
        <v>0</v>
      </c>
      <c r="W23" s="53">
        <f>'[1]Access-Ago'!P23</f>
        <v>0</v>
      </c>
      <c r="X23" s="54">
        <f t="shared" si="4"/>
        <v>0</v>
      </c>
    </row>
    <row r="24" spans="1:24" ht="28.5" customHeight="1">
      <c r="A24" s="47" t="str">
        <f>'[1]Access-Ago'!A24</f>
        <v>40201</v>
      </c>
      <c r="B24" s="48" t="str">
        <f>'[1]Access-Ago'!B24</f>
        <v>INSTITUTO NACIONAL DO SEGURO SOCIAL - INSS</v>
      </c>
      <c r="C24" s="49" t="str">
        <f>CONCATENATE('[1]Access-Ago'!C24,".",'[1]Access-Ago'!D24)</f>
        <v>28.846</v>
      </c>
      <c r="D24" s="49" t="str">
        <f>CONCATENATE('[1]Access-Ago'!E24,".",'[1]Access-Ago'!G24)</f>
        <v>0901.0005</v>
      </c>
      <c r="E24" s="48" t="str">
        <f>'[1]Access-Ago'!F24</f>
        <v>OPERACOES ESPECIAIS: CUMPRIMENTO DE SENTENCAS JUDICIAIS</v>
      </c>
      <c r="F24" s="48" t="str">
        <f>'[1]Access-Ago'!H24</f>
        <v>SENTENCAS JUDICIAIS TRANSITADAS EM JULGADO (PRECATORIOS)</v>
      </c>
      <c r="G24" s="49" t="str">
        <f>'[1]Access-Ago'!I24</f>
        <v>2</v>
      </c>
      <c r="H24" s="49" t="str">
        <f>'[1]Access-Ago'!J24</f>
        <v>0151</v>
      </c>
      <c r="I24" s="48" t="str">
        <f>'[1]Access-Ago'!K24</f>
        <v>CONTR.SOCIAL S/O LUCRO DAS PESSOAS JURIDICAS</v>
      </c>
      <c r="J24" s="49" t="str">
        <f>'[1]Access-Ago'!L24</f>
        <v>1</v>
      </c>
      <c r="K24" s="53"/>
      <c r="L24" s="53"/>
      <c r="M24" s="53"/>
      <c r="N24" s="51">
        <f t="shared" si="0"/>
        <v>0</v>
      </c>
      <c r="O24" s="53"/>
      <c r="P24" s="53">
        <f>'[1]Access-Ago'!M24</f>
        <v>12322087</v>
      </c>
      <c r="Q24" s="53"/>
      <c r="R24" s="53">
        <f t="shared" si="1"/>
        <v>12322087</v>
      </c>
      <c r="S24" s="53">
        <f>'[1]Access-Ago'!N24</f>
        <v>0</v>
      </c>
      <c r="T24" s="54">
        <f t="shared" si="2"/>
        <v>0</v>
      </c>
      <c r="U24" s="53">
        <f>'[1]Access-Ago'!O24</f>
        <v>0</v>
      </c>
      <c r="V24" s="54">
        <f t="shared" si="3"/>
        <v>0</v>
      </c>
      <c r="W24" s="53">
        <f>'[1]Access-Ago'!P24</f>
        <v>0</v>
      </c>
      <c r="X24" s="54">
        <f t="shared" si="4"/>
        <v>0</v>
      </c>
    </row>
    <row r="25" spans="1:24" ht="28.5" customHeight="1">
      <c r="A25" s="47" t="str">
        <f>'[1]Access-Ago'!A25</f>
        <v>40201</v>
      </c>
      <c r="B25" s="48" t="str">
        <f>'[1]Access-Ago'!B25</f>
        <v>INSTITUTO NACIONAL DO SEGURO SOCIAL - INSS</v>
      </c>
      <c r="C25" s="49" t="str">
        <f>CONCATENATE('[1]Access-Ago'!C25,".",'[1]Access-Ago'!D25)</f>
        <v>28.846</v>
      </c>
      <c r="D25" s="49" t="str">
        <f>CONCATENATE('[1]Access-Ago'!E25,".",'[1]Access-Ago'!G25)</f>
        <v>0901.00G5</v>
      </c>
      <c r="E25" s="48" t="str">
        <f>'[1]Access-Ago'!F25</f>
        <v>OPERACOES ESPECIAIS: CUMPRIMENTO DE SENTENCAS JUDICIAIS</v>
      </c>
      <c r="F25" s="48" t="str">
        <f>'[1]Access-Ago'!H25</f>
        <v>CONTRIBUICAO DA UNIAO, DE SUAS AUTARQUIAS E FUNDACOES PARA O</v>
      </c>
      <c r="G25" s="49" t="str">
        <f>'[1]Access-Ago'!I25</f>
        <v>2</v>
      </c>
      <c r="H25" s="49" t="str">
        <f>'[1]Access-Ago'!J25</f>
        <v>0151</v>
      </c>
      <c r="I25" s="48" t="str">
        <f>'[1]Access-Ago'!K25</f>
        <v>CONTR.SOCIAL S/O LUCRO DAS PESSOAS JURIDICAS</v>
      </c>
      <c r="J25" s="49" t="str">
        <f>'[1]Access-Ago'!L25</f>
        <v>1</v>
      </c>
      <c r="K25" s="51"/>
      <c r="L25" s="51"/>
      <c r="M25" s="51"/>
      <c r="N25" s="51">
        <f t="shared" si="0"/>
        <v>0</v>
      </c>
      <c r="O25" s="51"/>
      <c r="P25" s="53">
        <f>'[1]Access-Ago'!M25</f>
        <v>269037</v>
      </c>
      <c r="Q25" s="53"/>
      <c r="R25" s="53">
        <f t="shared" si="1"/>
        <v>269037</v>
      </c>
      <c r="S25" s="53">
        <f>'[1]Access-Ago'!N25</f>
        <v>269036.62</v>
      </c>
      <c r="T25" s="54">
        <f t="shared" si="2"/>
        <v>0.99999858755487159</v>
      </c>
      <c r="U25" s="53">
        <f>'[1]Access-Ago'!O25</f>
        <v>269034.90000000002</v>
      </c>
      <c r="V25" s="54">
        <f t="shared" si="3"/>
        <v>0.99999219438218545</v>
      </c>
      <c r="W25" s="53">
        <f>'[1]Access-Ago'!P25</f>
        <v>269034.90000000002</v>
      </c>
      <c r="X25" s="54">
        <f t="shared" si="4"/>
        <v>0.99999219438218545</v>
      </c>
    </row>
    <row r="26" spans="1:24" ht="28.5" customHeight="1">
      <c r="A26" s="47" t="str">
        <f>'[1]Access-Ago'!A26</f>
        <v>40203</v>
      </c>
      <c r="B26" s="48" t="str">
        <f>'[1]Access-Ago'!B26</f>
        <v>FUNDACAO JORGE DUPRAT FIG.DE SEG.MED.TRABALHO</v>
      </c>
      <c r="C26" s="49" t="str">
        <f>CONCATENATE('[1]Access-Ago'!C26,".",'[1]Access-Ago'!D26)</f>
        <v>28.846</v>
      </c>
      <c r="D26" s="49" t="str">
        <f>CONCATENATE('[1]Access-Ago'!E26,".",'[1]Access-Ago'!G26)</f>
        <v>0901.0005</v>
      </c>
      <c r="E26" s="48" t="str">
        <f>'[1]Access-Ago'!F26</f>
        <v>OPERACOES ESPECIAIS: CUMPRIMENTO DE SENTENCAS JUDICIAIS</v>
      </c>
      <c r="F26" s="48" t="str">
        <f>'[1]Access-Ago'!H26</f>
        <v>SENTENCAS JUDICIAIS TRANSITADAS EM JULGADO (PRECATORIOS)</v>
      </c>
      <c r="G26" s="49" t="str">
        <f>'[1]Access-Ago'!I26</f>
        <v>1</v>
      </c>
      <c r="H26" s="49" t="str">
        <f>'[1]Access-Ago'!J26</f>
        <v>0100</v>
      </c>
      <c r="I26" s="48" t="str">
        <f>'[1]Access-Ago'!K26</f>
        <v>RECURSOS ORDINARIOS</v>
      </c>
      <c r="J26" s="49" t="str">
        <f>'[1]Access-Ago'!L26</f>
        <v>1</v>
      </c>
      <c r="K26" s="51"/>
      <c r="L26" s="51"/>
      <c r="M26" s="51"/>
      <c r="N26" s="51">
        <f t="shared" si="0"/>
        <v>0</v>
      </c>
      <c r="O26" s="51"/>
      <c r="P26" s="53">
        <f>'[1]Access-Ago'!M26</f>
        <v>261419</v>
      </c>
      <c r="Q26" s="53"/>
      <c r="R26" s="53">
        <f t="shared" si="1"/>
        <v>261419</v>
      </c>
      <c r="S26" s="53">
        <f>'[1]Access-Ago'!N26</f>
        <v>0</v>
      </c>
      <c r="T26" s="54">
        <f t="shared" si="2"/>
        <v>0</v>
      </c>
      <c r="U26" s="53">
        <f>'[1]Access-Ago'!O26</f>
        <v>0</v>
      </c>
      <c r="V26" s="54">
        <f t="shared" si="3"/>
        <v>0</v>
      </c>
      <c r="W26" s="53">
        <f>'[1]Access-Ago'!P26</f>
        <v>0</v>
      </c>
      <c r="X26" s="54">
        <f t="shared" si="4"/>
        <v>0</v>
      </c>
    </row>
    <row r="27" spans="1:24" ht="28.5" customHeight="1">
      <c r="A27" s="47" t="str">
        <f>'[1]Access-Ago'!A27</f>
        <v>40904</v>
      </c>
      <c r="B27" s="48" t="str">
        <f>'[1]Access-Ago'!B27</f>
        <v>FUNDO DO REGIME GERAL DA PREVID.SOCIAL- FRGPS</v>
      </c>
      <c r="C27" s="49" t="str">
        <f>CONCATENATE('[1]Access-Ago'!C27,".",'[1]Access-Ago'!D27)</f>
        <v>28.846</v>
      </c>
      <c r="D27" s="49" t="str">
        <f>CONCATENATE('[1]Access-Ago'!E27,".",'[1]Access-Ago'!G27)</f>
        <v>0901.0005</v>
      </c>
      <c r="E27" s="48" t="str">
        <f>'[1]Access-Ago'!F27</f>
        <v>OPERACOES ESPECIAIS: CUMPRIMENTO DE SENTENCAS JUDICIAIS</v>
      </c>
      <c r="F27" s="48" t="str">
        <f>'[1]Access-Ago'!H27</f>
        <v>SENTENCAS JUDICIAIS TRANSITADAS EM JULGADO (PRECATORIOS)</v>
      </c>
      <c r="G27" s="49" t="str">
        <f>'[1]Access-Ago'!I27</f>
        <v>2</v>
      </c>
      <c r="H27" s="49" t="str">
        <f>'[1]Access-Ago'!J27</f>
        <v>0100</v>
      </c>
      <c r="I27" s="48" t="str">
        <f>'[1]Access-Ago'!K27</f>
        <v>RECURSOS ORDINARIOS</v>
      </c>
      <c r="J27" s="49" t="str">
        <f>'[1]Access-Ago'!L27</f>
        <v>3</v>
      </c>
      <c r="K27" s="51"/>
      <c r="L27" s="51"/>
      <c r="M27" s="51"/>
      <c r="N27" s="51">
        <f t="shared" si="0"/>
        <v>0</v>
      </c>
      <c r="O27" s="51"/>
      <c r="P27" s="53">
        <f>'[1]Access-Ago'!M27</f>
        <v>1654613739</v>
      </c>
      <c r="Q27" s="53"/>
      <c r="R27" s="53">
        <f t="shared" si="1"/>
        <v>1654613739</v>
      </c>
      <c r="S27" s="53">
        <f>'[1]Access-Ago'!N27</f>
        <v>0</v>
      </c>
      <c r="T27" s="54">
        <f t="shared" si="2"/>
        <v>0</v>
      </c>
      <c r="U27" s="53">
        <f>'[1]Access-Ago'!O27</f>
        <v>0</v>
      </c>
      <c r="V27" s="54">
        <f t="shared" si="3"/>
        <v>0</v>
      </c>
      <c r="W27" s="53">
        <f>'[1]Access-Ago'!P27</f>
        <v>0</v>
      </c>
      <c r="X27" s="54">
        <f t="shared" si="4"/>
        <v>0</v>
      </c>
    </row>
    <row r="28" spans="1:24" ht="28.5" customHeight="1">
      <c r="A28" s="47" t="str">
        <f>'[1]Access-Ago'!A28</f>
        <v>40904</v>
      </c>
      <c r="B28" s="48" t="str">
        <f>'[1]Access-Ago'!B28</f>
        <v>FUNDO DO REGIME GERAL DA PREVID.SOCIAL- FRGPS</v>
      </c>
      <c r="C28" s="49" t="str">
        <f>CONCATENATE('[1]Access-Ago'!C28,".",'[1]Access-Ago'!D28)</f>
        <v>28.846</v>
      </c>
      <c r="D28" s="49" t="str">
        <f>CONCATENATE('[1]Access-Ago'!E28,".",'[1]Access-Ago'!G28)</f>
        <v>0901.0625</v>
      </c>
      <c r="E28" s="48" t="str">
        <f>'[1]Access-Ago'!F28</f>
        <v>OPERACOES ESPECIAIS: CUMPRIMENTO DE SENTENCAS JUDICIAIS</v>
      </c>
      <c r="F28" s="48" t="str">
        <f>'[1]Access-Ago'!H28</f>
        <v>SENTENCAS JUDICIAIS TRANSITADAS EM JULGADO DE PEQUENO VALOR</v>
      </c>
      <c r="G28" s="49" t="str">
        <f>'[1]Access-Ago'!I28</f>
        <v>2</v>
      </c>
      <c r="H28" s="49" t="str">
        <f>'[1]Access-Ago'!J28</f>
        <v>0100</v>
      </c>
      <c r="I28" s="48" t="str">
        <f>'[1]Access-Ago'!K28</f>
        <v>RECURSOS ORDINARIOS</v>
      </c>
      <c r="J28" s="49" t="str">
        <f>'[1]Access-Ago'!L28</f>
        <v>3</v>
      </c>
      <c r="K28" s="51"/>
      <c r="L28" s="51"/>
      <c r="M28" s="51"/>
      <c r="N28" s="51">
        <f t="shared" si="0"/>
        <v>0</v>
      </c>
      <c r="O28" s="51"/>
      <c r="P28" s="53">
        <f>'[1]Access-Ago'!M28</f>
        <v>971713010</v>
      </c>
      <c r="Q28" s="53"/>
      <c r="R28" s="53">
        <f t="shared" si="1"/>
        <v>971713010</v>
      </c>
      <c r="S28" s="53">
        <f>'[1]Access-Ago'!N28</f>
        <v>967936964.30999994</v>
      </c>
      <c r="T28" s="54">
        <f t="shared" si="2"/>
        <v>0.99611403197122983</v>
      </c>
      <c r="U28" s="53">
        <f>'[1]Access-Ago'!O28</f>
        <v>967936964.30999994</v>
      </c>
      <c r="V28" s="54">
        <f t="shared" si="3"/>
        <v>0.99611403197122983</v>
      </c>
      <c r="W28" s="53">
        <f>'[1]Access-Ago'!P28</f>
        <v>967936964.30999994</v>
      </c>
      <c r="X28" s="54">
        <f t="shared" si="4"/>
        <v>0.99611403197122983</v>
      </c>
    </row>
    <row r="29" spans="1:24" ht="28.5" customHeight="1">
      <c r="A29" s="47" t="str">
        <f>'[1]Access-Ago'!A29</f>
        <v>42204</v>
      </c>
      <c r="B29" s="48" t="str">
        <f>'[1]Access-Ago'!B29</f>
        <v>INSTITUTO DO PATRIMONIO HIST. E ART. NACIONAL</v>
      </c>
      <c r="C29" s="49" t="str">
        <f>CONCATENATE('[1]Access-Ago'!C29,".",'[1]Access-Ago'!D29)</f>
        <v>28.846</v>
      </c>
      <c r="D29" s="49" t="str">
        <f>CONCATENATE('[1]Access-Ago'!E29,".",'[1]Access-Ago'!G29)</f>
        <v>0901.00G5</v>
      </c>
      <c r="E29" s="48" t="str">
        <f>'[1]Access-Ago'!F29</f>
        <v>OPERACOES ESPECIAIS: CUMPRIMENTO DE SENTENCAS JUDICIAIS</v>
      </c>
      <c r="F29" s="48" t="str">
        <f>'[1]Access-Ago'!H29</f>
        <v>CONTRIBUICAO DA UNIAO, DE SUAS AUTARQUIAS E FUNDACOES PARA O</v>
      </c>
      <c r="G29" s="49" t="str">
        <f>'[1]Access-Ago'!I29</f>
        <v>1</v>
      </c>
      <c r="H29" s="49" t="str">
        <f>'[1]Access-Ago'!J29</f>
        <v>0100</v>
      </c>
      <c r="I29" s="48" t="str">
        <f>'[1]Access-Ago'!K29</f>
        <v>RECURSOS ORDINARIOS</v>
      </c>
      <c r="J29" s="49" t="str">
        <f>'[1]Access-Ago'!L29</f>
        <v>1</v>
      </c>
      <c r="K29" s="51"/>
      <c r="L29" s="51"/>
      <c r="M29" s="51"/>
      <c r="N29" s="51">
        <f t="shared" si="0"/>
        <v>0</v>
      </c>
      <c r="O29" s="51"/>
      <c r="P29" s="53">
        <f>'[1]Access-Ago'!M29</f>
        <v>37032</v>
      </c>
      <c r="Q29" s="53"/>
      <c r="R29" s="53">
        <f t="shared" si="1"/>
        <v>37032</v>
      </c>
      <c r="S29" s="53">
        <f>'[1]Access-Ago'!N29</f>
        <v>37031.5</v>
      </c>
      <c r="T29" s="54">
        <f t="shared" si="2"/>
        <v>0.99998649816375029</v>
      </c>
      <c r="U29" s="53">
        <f>'[1]Access-Ago'!O29</f>
        <v>37031</v>
      </c>
      <c r="V29" s="54">
        <f t="shared" si="3"/>
        <v>0.99997299632750059</v>
      </c>
      <c r="W29" s="53">
        <f>'[1]Access-Ago'!P29</f>
        <v>37031</v>
      </c>
      <c r="X29" s="54">
        <f t="shared" si="4"/>
        <v>0.99997299632750059</v>
      </c>
    </row>
    <row r="30" spans="1:24" ht="28.5" customHeight="1">
      <c r="A30" s="47" t="str">
        <f>'[1]Access-Ago'!A30</f>
        <v>44201</v>
      </c>
      <c r="B30" s="48" t="str">
        <f>'[1]Access-Ago'!B30</f>
        <v>INST.BRAS.DO MEIO AMB.E REC.NAT.RENOVAVEIS</v>
      </c>
      <c r="C30" s="49" t="str">
        <f>CONCATENATE('[1]Access-Ago'!C30,".",'[1]Access-Ago'!D30)</f>
        <v>28.846</v>
      </c>
      <c r="D30" s="49" t="str">
        <f>CONCATENATE('[1]Access-Ago'!E30,".",'[1]Access-Ago'!G30)</f>
        <v>0901.0005</v>
      </c>
      <c r="E30" s="48" t="str">
        <f>'[1]Access-Ago'!F30</f>
        <v>OPERACOES ESPECIAIS: CUMPRIMENTO DE SENTENCAS JUDICIAIS</v>
      </c>
      <c r="F30" s="48" t="str">
        <f>'[1]Access-Ago'!H30</f>
        <v>SENTENCAS JUDICIAIS TRANSITADAS EM JULGADO (PRECATORIOS)</v>
      </c>
      <c r="G30" s="49" t="str">
        <f>'[1]Access-Ago'!I30</f>
        <v>1</v>
      </c>
      <c r="H30" s="49" t="str">
        <f>'[1]Access-Ago'!J30</f>
        <v>0100</v>
      </c>
      <c r="I30" s="48" t="str">
        <f>'[1]Access-Ago'!K30</f>
        <v>RECURSOS ORDINARIOS</v>
      </c>
      <c r="J30" s="49" t="str">
        <f>'[1]Access-Ago'!L30</f>
        <v>3</v>
      </c>
      <c r="K30" s="51"/>
      <c r="L30" s="51"/>
      <c r="M30" s="51"/>
      <c r="N30" s="51">
        <f t="shared" si="0"/>
        <v>0</v>
      </c>
      <c r="O30" s="51"/>
      <c r="P30" s="53">
        <f>'[1]Access-Ago'!M30</f>
        <v>99644</v>
      </c>
      <c r="Q30" s="53"/>
      <c r="R30" s="53">
        <f t="shared" si="1"/>
        <v>99644</v>
      </c>
      <c r="S30" s="53">
        <f>'[1]Access-Ago'!N30</f>
        <v>0</v>
      </c>
      <c r="T30" s="54">
        <f t="shared" si="2"/>
        <v>0</v>
      </c>
      <c r="U30" s="53">
        <f>'[1]Access-Ago'!O30</f>
        <v>0</v>
      </c>
      <c r="V30" s="54">
        <f t="shared" si="3"/>
        <v>0</v>
      </c>
      <c r="W30" s="53">
        <f>'[1]Access-Ago'!P30</f>
        <v>0</v>
      </c>
      <c r="X30" s="54">
        <f t="shared" si="4"/>
        <v>0</v>
      </c>
    </row>
    <row r="31" spans="1:24" ht="28.5" customHeight="1">
      <c r="A31" s="47" t="str">
        <f>'[1]Access-Ago'!A31</f>
        <v>44201</v>
      </c>
      <c r="B31" s="48" t="str">
        <f>'[1]Access-Ago'!B31</f>
        <v>INST.BRAS.DO MEIO AMB.E REC.NAT.RENOVAVEIS</v>
      </c>
      <c r="C31" s="49" t="str">
        <f>CONCATENATE('[1]Access-Ago'!C31,".",'[1]Access-Ago'!D31)</f>
        <v>28.846</v>
      </c>
      <c r="D31" s="49" t="str">
        <f>CONCATENATE('[1]Access-Ago'!E31,".",'[1]Access-Ago'!G31)</f>
        <v>0901.0005</v>
      </c>
      <c r="E31" s="48" t="str">
        <f>'[1]Access-Ago'!F31</f>
        <v>OPERACOES ESPECIAIS: CUMPRIMENTO DE SENTENCAS JUDICIAIS</v>
      </c>
      <c r="F31" s="48" t="str">
        <f>'[1]Access-Ago'!H31</f>
        <v>SENTENCAS JUDICIAIS TRANSITADAS EM JULGADO (PRECATORIOS)</v>
      </c>
      <c r="G31" s="49" t="str">
        <f>'[1]Access-Ago'!I31</f>
        <v>1</v>
      </c>
      <c r="H31" s="49" t="str">
        <f>'[1]Access-Ago'!J31</f>
        <v>0100</v>
      </c>
      <c r="I31" s="48" t="str">
        <f>'[1]Access-Ago'!K31</f>
        <v>RECURSOS ORDINARIOS</v>
      </c>
      <c r="J31" s="49" t="str">
        <f>'[1]Access-Ago'!L31</f>
        <v>1</v>
      </c>
      <c r="K31" s="51"/>
      <c r="L31" s="51"/>
      <c r="M31" s="51"/>
      <c r="N31" s="51">
        <f t="shared" si="0"/>
        <v>0</v>
      </c>
      <c r="O31" s="51"/>
      <c r="P31" s="53">
        <f>'[1]Access-Ago'!M31</f>
        <v>231412</v>
      </c>
      <c r="Q31" s="53"/>
      <c r="R31" s="53">
        <f t="shared" si="1"/>
        <v>231412</v>
      </c>
      <c r="S31" s="53">
        <f>'[1]Access-Ago'!N31</f>
        <v>0</v>
      </c>
      <c r="T31" s="54">
        <f t="shared" si="2"/>
        <v>0</v>
      </c>
      <c r="U31" s="53">
        <f>'[1]Access-Ago'!O31</f>
        <v>0</v>
      </c>
      <c r="V31" s="54">
        <f t="shared" si="3"/>
        <v>0</v>
      </c>
      <c r="W31" s="53">
        <f>'[1]Access-Ago'!P31</f>
        <v>0</v>
      </c>
      <c r="X31" s="54">
        <f t="shared" si="4"/>
        <v>0</v>
      </c>
    </row>
    <row r="32" spans="1:24" ht="28.5" customHeight="1">
      <c r="A32" s="47" t="str">
        <f>'[1]Access-Ago'!A32</f>
        <v>47205</v>
      </c>
      <c r="B32" s="48" t="str">
        <f>'[1]Access-Ago'!B32</f>
        <v>FUNDACAO INST.BRAS.DE GEOGRAFIA E ESTATISTICA</v>
      </c>
      <c r="C32" s="49" t="str">
        <f>CONCATENATE('[1]Access-Ago'!C32,".",'[1]Access-Ago'!D32)</f>
        <v>28.846</v>
      </c>
      <c r="D32" s="49" t="str">
        <f>CONCATENATE('[1]Access-Ago'!E32,".",'[1]Access-Ago'!G32)</f>
        <v>0901.0005</v>
      </c>
      <c r="E32" s="48" t="str">
        <f>'[1]Access-Ago'!F32</f>
        <v>OPERACOES ESPECIAIS: CUMPRIMENTO DE SENTENCAS JUDICIAIS</v>
      </c>
      <c r="F32" s="48" t="str">
        <f>'[1]Access-Ago'!H32</f>
        <v>SENTENCAS JUDICIAIS TRANSITADAS EM JULGADO (PRECATORIOS)</v>
      </c>
      <c r="G32" s="49" t="str">
        <f>'[1]Access-Ago'!I32</f>
        <v>1</v>
      </c>
      <c r="H32" s="49" t="str">
        <f>'[1]Access-Ago'!J32</f>
        <v>0100</v>
      </c>
      <c r="I32" s="48" t="str">
        <f>'[1]Access-Ago'!K32</f>
        <v>RECURSOS ORDINARIOS</v>
      </c>
      <c r="J32" s="49" t="str">
        <f>'[1]Access-Ago'!L32</f>
        <v>1</v>
      </c>
      <c r="K32" s="51"/>
      <c r="L32" s="51"/>
      <c r="M32" s="51"/>
      <c r="N32" s="51">
        <f t="shared" si="0"/>
        <v>0</v>
      </c>
      <c r="O32" s="51"/>
      <c r="P32" s="53">
        <f>'[1]Access-Ago'!M32</f>
        <v>172975</v>
      </c>
      <c r="Q32" s="53"/>
      <c r="R32" s="53">
        <f t="shared" si="1"/>
        <v>172975</v>
      </c>
      <c r="S32" s="53">
        <f>'[1]Access-Ago'!N32</f>
        <v>0</v>
      </c>
      <c r="T32" s="54">
        <f t="shared" si="2"/>
        <v>0</v>
      </c>
      <c r="U32" s="53">
        <f>'[1]Access-Ago'!O32</f>
        <v>0</v>
      </c>
      <c r="V32" s="54">
        <f t="shared" si="3"/>
        <v>0</v>
      </c>
      <c r="W32" s="53">
        <f>'[1]Access-Ago'!P32</f>
        <v>0</v>
      </c>
      <c r="X32" s="54">
        <f t="shared" si="4"/>
        <v>0</v>
      </c>
    </row>
    <row r="33" spans="1:24" ht="28.5" customHeight="1">
      <c r="A33" s="47" t="str">
        <f>'[1]Access-Ago'!A33</f>
        <v>49201</v>
      </c>
      <c r="B33" s="48" t="str">
        <f>'[1]Access-Ago'!B33</f>
        <v>INSTITUTO NAC. DE COLONIZACAO E REF. AGRARIA</v>
      </c>
      <c r="C33" s="49" t="str">
        <f>CONCATENATE('[1]Access-Ago'!C33,".",'[1]Access-Ago'!D33)</f>
        <v>28.846</v>
      </c>
      <c r="D33" s="49" t="str">
        <f>CONCATENATE('[1]Access-Ago'!E33,".",'[1]Access-Ago'!G33)</f>
        <v>0901.0005</v>
      </c>
      <c r="E33" s="48" t="str">
        <f>'[1]Access-Ago'!F33</f>
        <v>OPERACOES ESPECIAIS: CUMPRIMENTO DE SENTENCAS JUDICIAIS</v>
      </c>
      <c r="F33" s="48" t="str">
        <f>'[1]Access-Ago'!H33</f>
        <v>SENTENCAS JUDICIAIS TRANSITADAS EM JULGADO (PRECATORIOS)</v>
      </c>
      <c r="G33" s="49" t="str">
        <f>'[1]Access-Ago'!I33</f>
        <v>1</v>
      </c>
      <c r="H33" s="49" t="str">
        <f>'[1]Access-Ago'!J33</f>
        <v>0100</v>
      </c>
      <c r="I33" s="48" t="str">
        <f>'[1]Access-Ago'!K33</f>
        <v>RECURSOS ORDINARIOS</v>
      </c>
      <c r="J33" s="49" t="str">
        <f>'[1]Access-Ago'!L33</f>
        <v>5</v>
      </c>
      <c r="K33" s="51"/>
      <c r="L33" s="51"/>
      <c r="M33" s="51"/>
      <c r="N33" s="51">
        <f t="shared" si="0"/>
        <v>0</v>
      </c>
      <c r="O33" s="51"/>
      <c r="P33" s="53">
        <f>'[1]Access-Ago'!M33</f>
        <v>90271329</v>
      </c>
      <c r="Q33" s="53"/>
      <c r="R33" s="53">
        <f t="shared" si="1"/>
        <v>90271329</v>
      </c>
      <c r="S33" s="53">
        <f>'[1]Access-Ago'!N33</f>
        <v>0</v>
      </c>
      <c r="T33" s="54">
        <f t="shared" si="2"/>
        <v>0</v>
      </c>
      <c r="U33" s="53">
        <f>'[1]Access-Ago'!O33</f>
        <v>0</v>
      </c>
      <c r="V33" s="54">
        <f t="shared" si="3"/>
        <v>0</v>
      </c>
      <c r="W33" s="53">
        <f>'[1]Access-Ago'!P33</f>
        <v>0</v>
      </c>
      <c r="X33" s="54">
        <f t="shared" si="4"/>
        <v>0</v>
      </c>
    </row>
    <row r="34" spans="1:24" ht="28.5" customHeight="1">
      <c r="A34" s="47" t="str">
        <f>'[1]Access-Ago'!A34</f>
        <v>49201</v>
      </c>
      <c r="B34" s="48" t="str">
        <f>'[1]Access-Ago'!B34</f>
        <v>INSTITUTO NAC. DE COLONIZACAO E REF. AGRARIA</v>
      </c>
      <c r="C34" s="49" t="str">
        <f>CONCATENATE('[1]Access-Ago'!C34,".",'[1]Access-Ago'!D34)</f>
        <v>28.846</v>
      </c>
      <c r="D34" s="49" t="str">
        <f>CONCATENATE('[1]Access-Ago'!E34,".",'[1]Access-Ago'!G34)</f>
        <v>0901.0005</v>
      </c>
      <c r="E34" s="48" t="str">
        <f>'[1]Access-Ago'!F34</f>
        <v>OPERACOES ESPECIAIS: CUMPRIMENTO DE SENTENCAS JUDICIAIS</v>
      </c>
      <c r="F34" s="48" t="str">
        <f>'[1]Access-Ago'!H34</f>
        <v>SENTENCAS JUDICIAIS TRANSITADAS EM JULGADO (PRECATORIOS)</v>
      </c>
      <c r="G34" s="49" t="str">
        <f>'[1]Access-Ago'!I34</f>
        <v>1</v>
      </c>
      <c r="H34" s="49" t="str">
        <f>'[1]Access-Ago'!J34</f>
        <v>0100</v>
      </c>
      <c r="I34" s="48" t="str">
        <f>'[1]Access-Ago'!K34</f>
        <v>RECURSOS ORDINARIOS</v>
      </c>
      <c r="J34" s="49" t="str">
        <f>'[1]Access-Ago'!L34</f>
        <v>3</v>
      </c>
      <c r="K34" s="51"/>
      <c r="L34" s="51"/>
      <c r="M34" s="51"/>
      <c r="N34" s="51">
        <f t="shared" si="0"/>
        <v>0</v>
      </c>
      <c r="O34" s="51"/>
      <c r="P34" s="53">
        <f>'[1]Access-Ago'!M34</f>
        <v>1278026</v>
      </c>
      <c r="Q34" s="53"/>
      <c r="R34" s="53">
        <f t="shared" si="1"/>
        <v>1278026</v>
      </c>
      <c r="S34" s="53">
        <f>'[1]Access-Ago'!N34</f>
        <v>0</v>
      </c>
      <c r="T34" s="54">
        <f t="shared" si="2"/>
        <v>0</v>
      </c>
      <c r="U34" s="53">
        <f>'[1]Access-Ago'!O34</f>
        <v>0</v>
      </c>
      <c r="V34" s="54">
        <f t="shared" si="3"/>
        <v>0</v>
      </c>
      <c r="W34" s="53">
        <f>'[1]Access-Ago'!P34</f>
        <v>0</v>
      </c>
      <c r="X34" s="54">
        <f t="shared" si="4"/>
        <v>0</v>
      </c>
    </row>
    <row r="35" spans="1:24" ht="28.5" customHeight="1">
      <c r="A35" s="47" t="str">
        <f>'[1]Access-Ago'!A35</f>
        <v>49201</v>
      </c>
      <c r="B35" s="48" t="str">
        <f>'[1]Access-Ago'!B35</f>
        <v>INSTITUTO NAC. DE COLONIZACAO E REF. AGRARIA</v>
      </c>
      <c r="C35" s="49" t="str">
        <f>CONCATENATE('[1]Access-Ago'!C35,".",'[1]Access-Ago'!D35)</f>
        <v>28.846</v>
      </c>
      <c r="D35" s="49" t="str">
        <f>CONCATENATE('[1]Access-Ago'!E35,".",'[1]Access-Ago'!G35)</f>
        <v>0901.0005</v>
      </c>
      <c r="E35" s="48" t="str">
        <f>'[1]Access-Ago'!F35</f>
        <v>OPERACOES ESPECIAIS: CUMPRIMENTO DE SENTENCAS JUDICIAIS</v>
      </c>
      <c r="F35" s="48" t="str">
        <f>'[1]Access-Ago'!H35</f>
        <v>SENTENCAS JUDICIAIS TRANSITADAS EM JULGADO (PRECATORIOS)</v>
      </c>
      <c r="G35" s="49" t="str">
        <f>'[1]Access-Ago'!I35</f>
        <v>1</v>
      </c>
      <c r="H35" s="49" t="str">
        <f>'[1]Access-Ago'!J35</f>
        <v>0100</v>
      </c>
      <c r="I35" s="48" t="str">
        <f>'[1]Access-Ago'!K35</f>
        <v>RECURSOS ORDINARIOS</v>
      </c>
      <c r="J35" s="49" t="str">
        <f>'[1]Access-Ago'!L35</f>
        <v>1</v>
      </c>
      <c r="K35" s="51"/>
      <c r="L35" s="51"/>
      <c r="M35" s="51"/>
      <c r="N35" s="51">
        <f t="shared" si="0"/>
        <v>0</v>
      </c>
      <c r="O35" s="51"/>
      <c r="P35" s="53">
        <f>'[1]Access-Ago'!M35</f>
        <v>543021</v>
      </c>
      <c r="Q35" s="53"/>
      <c r="R35" s="53">
        <f t="shared" si="1"/>
        <v>543021</v>
      </c>
      <c r="S35" s="53">
        <f>'[1]Access-Ago'!N35</f>
        <v>0</v>
      </c>
      <c r="T35" s="54">
        <f t="shared" si="2"/>
        <v>0</v>
      </c>
      <c r="U35" s="53">
        <f>'[1]Access-Ago'!O35</f>
        <v>0</v>
      </c>
      <c r="V35" s="54">
        <f t="shared" si="3"/>
        <v>0</v>
      </c>
      <c r="W35" s="53">
        <f>'[1]Access-Ago'!P35</f>
        <v>0</v>
      </c>
      <c r="X35" s="54">
        <f t="shared" si="4"/>
        <v>0</v>
      </c>
    </row>
    <row r="36" spans="1:24" ht="28.5" customHeight="1">
      <c r="A36" s="47" t="str">
        <f>'[1]Access-Ago'!A36</f>
        <v>49201</v>
      </c>
      <c r="B36" s="48" t="str">
        <f>'[1]Access-Ago'!B36</f>
        <v>INSTITUTO NAC. DE COLONIZACAO E REF. AGRARIA</v>
      </c>
      <c r="C36" s="49" t="str">
        <f>CONCATENATE('[1]Access-Ago'!C36,".",'[1]Access-Ago'!D36)</f>
        <v>28.846</v>
      </c>
      <c r="D36" s="49" t="str">
        <f>CONCATENATE('[1]Access-Ago'!E36,".",'[1]Access-Ago'!G36)</f>
        <v>0901.00G5</v>
      </c>
      <c r="E36" s="48" t="str">
        <f>'[1]Access-Ago'!F36</f>
        <v>OPERACOES ESPECIAIS: CUMPRIMENTO DE SENTENCAS JUDICIAIS</v>
      </c>
      <c r="F36" s="48" t="str">
        <f>'[1]Access-Ago'!H36</f>
        <v>CONTRIBUICAO DA UNIAO, DE SUAS AUTARQUIAS E FUNDACOES PARA O</v>
      </c>
      <c r="G36" s="49" t="str">
        <f>'[1]Access-Ago'!I36</f>
        <v>1</v>
      </c>
      <c r="H36" s="49" t="str">
        <f>'[1]Access-Ago'!J36</f>
        <v>0100</v>
      </c>
      <c r="I36" s="48" t="str">
        <f>'[1]Access-Ago'!K36</f>
        <v>RECURSOS ORDINARIOS</v>
      </c>
      <c r="J36" s="49" t="str">
        <f>'[1]Access-Ago'!L36</f>
        <v>1</v>
      </c>
      <c r="K36" s="51"/>
      <c r="L36" s="51"/>
      <c r="M36" s="51"/>
      <c r="N36" s="51">
        <f t="shared" si="0"/>
        <v>0</v>
      </c>
      <c r="O36" s="51"/>
      <c r="P36" s="53">
        <f>'[1]Access-Ago'!M36</f>
        <v>16435</v>
      </c>
      <c r="Q36" s="53"/>
      <c r="R36" s="53">
        <f t="shared" si="1"/>
        <v>16435</v>
      </c>
      <c r="S36" s="53">
        <f>'[1]Access-Ago'!N36</f>
        <v>16435</v>
      </c>
      <c r="T36" s="54">
        <f t="shared" si="2"/>
        <v>1</v>
      </c>
      <c r="U36" s="53">
        <f>'[1]Access-Ago'!O36</f>
        <v>16434.3</v>
      </c>
      <c r="V36" s="54">
        <f t="shared" si="3"/>
        <v>0.99995740797079402</v>
      </c>
      <c r="W36" s="53">
        <f>'[1]Access-Ago'!P36</f>
        <v>16434.3</v>
      </c>
      <c r="X36" s="54">
        <f t="shared" si="4"/>
        <v>0.99995740797079402</v>
      </c>
    </row>
    <row r="37" spans="1:24" ht="28.5" customHeight="1">
      <c r="A37" s="47" t="str">
        <f>'[1]Access-Ago'!A37</f>
        <v>52221</v>
      </c>
      <c r="B37" s="48" t="str">
        <f>'[1]Access-Ago'!B37</f>
        <v>INDUSTRIA DE MATERIAL BELICO DO BRASIL-IMBEL</v>
      </c>
      <c r="C37" s="49" t="str">
        <f>CONCATENATE('[1]Access-Ago'!C37,".",'[1]Access-Ago'!D37)</f>
        <v>28.846</v>
      </c>
      <c r="D37" s="49" t="str">
        <f>CONCATENATE('[1]Access-Ago'!E37,".",'[1]Access-Ago'!G37)</f>
        <v>0901.0005</v>
      </c>
      <c r="E37" s="48" t="str">
        <f>'[1]Access-Ago'!F37</f>
        <v>OPERACOES ESPECIAIS: CUMPRIMENTO DE SENTENCAS JUDICIAIS</v>
      </c>
      <c r="F37" s="48" t="str">
        <f>'[1]Access-Ago'!H37</f>
        <v>SENTENCAS JUDICIAIS TRANSITADAS EM JULGADO (PRECATORIOS)</v>
      </c>
      <c r="G37" s="49" t="str">
        <f>'[1]Access-Ago'!I37</f>
        <v>1</v>
      </c>
      <c r="H37" s="49" t="str">
        <f>'[1]Access-Ago'!J37</f>
        <v>0100</v>
      </c>
      <c r="I37" s="48" t="str">
        <f>'[1]Access-Ago'!K37</f>
        <v>RECURSOS ORDINARIOS</v>
      </c>
      <c r="J37" s="49" t="str">
        <f>'[1]Access-Ago'!L37</f>
        <v>3</v>
      </c>
      <c r="K37" s="51"/>
      <c r="L37" s="51"/>
      <c r="M37" s="51"/>
      <c r="N37" s="51">
        <f t="shared" si="0"/>
        <v>0</v>
      </c>
      <c r="O37" s="51"/>
      <c r="P37" s="53">
        <f>'[1]Access-Ago'!M37</f>
        <v>173366</v>
      </c>
      <c r="Q37" s="53"/>
      <c r="R37" s="53">
        <f t="shared" si="1"/>
        <v>173366</v>
      </c>
      <c r="S37" s="53">
        <f>'[1]Access-Ago'!N37</f>
        <v>0</v>
      </c>
      <c r="T37" s="54">
        <f t="shared" si="2"/>
        <v>0</v>
      </c>
      <c r="U37" s="53">
        <f>'[1]Access-Ago'!O37</f>
        <v>0</v>
      </c>
      <c r="V37" s="54">
        <f t="shared" si="3"/>
        <v>0</v>
      </c>
      <c r="W37" s="53">
        <f>'[1]Access-Ago'!P37</f>
        <v>0</v>
      </c>
      <c r="X37" s="54">
        <f t="shared" si="4"/>
        <v>0</v>
      </c>
    </row>
    <row r="38" spans="1:24" ht="28.5" customHeight="1">
      <c r="A38" s="47" t="str">
        <f>'[1]Access-Ago'!A38</f>
        <v>55901</v>
      </c>
      <c r="B38" s="48" t="str">
        <f>'[1]Access-Ago'!B38</f>
        <v>FUNDO NACIONAL DE ASSISTENCIA SOCIAL</v>
      </c>
      <c r="C38" s="49" t="str">
        <f>CONCATENATE('[1]Access-Ago'!C38,".",'[1]Access-Ago'!D38)</f>
        <v>28.846</v>
      </c>
      <c r="D38" s="49" t="str">
        <f>CONCATENATE('[1]Access-Ago'!E38,".",'[1]Access-Ago'!G38)</f>
        <v>0901.0005</v>
      </c>
      <c r="E38" s="48" t="str">
        <f>'[1]Access-Ago'!F38</f>
        <v>OPERACOES ESPECIAIS: CUMPRIMENTO DE SENTENCAS JUDICIAIS</v>
      </c>
      <c r="F38" s="48" t="str">
        <f>'[1]Access-Ago'!H38</f>
        <v>SENTENCAS JUDICIAIS TRANSITADAS EM JULGADO (PRECATORIOS)</v>
      </c>
      <c r="G38" s="49" t="str">
        <f>'[1]Access-Ago'!I38</f>
        <v>2</v>
      </c>
      <c r="H38" s="49" t="str">
        <f>'[1]Access-Ago'!J38</f>
        <v>0151</v>
      </c>
      <c r="I38" s="48" t="str">
        <f>'[1]Access-Ago'!K38</f>
        <v>CONTR.SOCIAL S/O LUCRO DAS PESSOAS JURIDICAS</v>
      </c>
      <c r="J38" s="49" t="str">
        <f>'[1]Access-Ago'!L38</f>
        <v>3</v>
      </c>
      <c r="K38" s="51"/>
      <c r="L38" s="51"/>
      <c r="M38" s="51"/>
      <c r="N38" s="51">
        <f t="shared" si="0"/>
        <v>0</v>
      </c>
      <c r="O38" s="51"/>
      <c r="P38" s="53">
        <f>'[1]Access-Ago'!M38</f>
        <v>62915625</v>
      </c>
      <c r="Q38" s="53"/>
      <c r="R38" s="53">
        <f t="shared" si="1"/>
        <v>62915625</v>
      </c>
      <c r="S38" s="53">
        <f>'[1]Access-Ago'!N38</f>
        <v>0</v>
      </c>
      <c r="T38" s="54">
        <f t="shared" si="2"/>
        <v>0</v>
      </c>
      <c r="U38" s="53">
        <f>'[1]Access-Ago'!O38</f>
        <v>0</v>
      </c>
      <c r="V38" s="54">
        <f t="shared" si="3"/>
        <v>0</v>
      </c>
      <c r="W38" s="53">
        <f>'[1]Access-Ago'!P38</f>
        <v>0</v>
      </c>
      <c r="X38" s="54">
        <f t="shared" si="4"/>
        <v>0</v>
      </c>
    </row>
    <row r="39" spans="1:24" ht="28.5" customHeight="1">
      <c r="A39" s="47" t="str">
        <f>'[1]Access-Ago'!A39</f>
        <v>55901</v>
      </c>
      <c r="B39" s="48" t="str">
        <f>'[1]Access-Ago'!B39</f>
        <v>FUNDO NACIONAL DE ASSISTENCIA SOCIAL</v>
      </c>
      <c r="C39" s="49" t="str">
        <f>CONCATENATE('[1]Access-Ago'!C39,".",'[1]Access-Ago'!D39)</f>
        <v>28.846</v>
      </c>
      <c r="D39" s="49" t="str">
        <f>CONCATENATE('[1]Access-Ago'!E39,".",'[1]Access-Ago'!G39)</f>
        <v>0901.0625</v>
      </c>
      <c r="E39" s="48" t="str">
        <f>'[1]Access-Ago'!F39</f>
        <v>OPERACOES ESPECIAIS: CUMPRIMENTO DE SENTENCAS JUDICIAIS</v>
      </c>
      <c r="F39" s="48" t="str">
        <f>'[1]Access-Ago'!H39</f>
        <v>SENTENCAS JUDICIAIS TRANSITADAS EM JULGADO DE PEQUENO VALOR</v>
      </c>
      <c r="G39" s="49" t="str">
        <f>'[1]Access-Ago'!I39</f>
        <v>2</v>
      </c>
      <c r="H39" s="49" t="str">
        <f>'[1]Access-Ago'!J39</f>
        <v>0151</v>
      </c>
      <c r="I39" s="48" t="str">
        <f>'[1]Access-Ago'!K39</f>
        <v>CONTR.SOCIAL S/O LUCRO DAS PESSOAS JURIDICAS</v>
      </c>
      <c r="J39" s="49" t="str">
        <f>'[1]Access-Ago'!L39</f>
        <v>3</v>
      </c>
      <c r="K39" s="51"/>
      <c r="L39" s="51"/>
      <c r="M39" s="51"/>
      <c r="N39" s="51">
        <f t="shared" si="0"/>
        <v>0</v>
      </c>
      <c r="O39" s="51"/>
      <c r="P39" s="53">
        <f>'[1]Access-Ago'!M39</f>
        <v>147588308</v>
      </c>
      <c r="Q39" s="53"/>
      <c r="R39" s="53">
        <f t="shared" si="1"/>
        <v>147588308</v>
      </c>
      <c r="S39" s="53">
        <f>'[1]Access-Ago'!N39</f>
        <v>147172251.47999999</v>
      </c>
      <c r="T39" s="54">
        <f t="shared" si="2"/>
        <v>0.9971809655816366</v>
      </c>
      <c r="U39" s="53">
        <f>'[1]Access-Ago'!O39</f>
        <v>147172251.47999999</v>
      </c>
      <c r="V39" s="54">
        <f t="shared" si="3"/>
        <v>0.9971809655816366</v>
      </c>
      <c r="W39" s="53">
        <f>'[1]Access-Ago'!P39</f>
        <v>147172251.47999999</v>
      </c>
      <c r="X39" s="54">
        <f t="shared" si="4"/>
        <v>0.9971809655816366</v>
      </c>
    </row>
    <row r="40" spans="1:24" ht="28.5" customHeight="1">
      <c r="A40" s="47" t="str">
        <f>'[1]Access-Ago'!A40</f>
        <v>71103</v>
      </c>
      <c r="B40" s="48" t="str">
        <f>'[1]Access-Ago'!B40</f>
        <v>ENCARGOS FINANC.DA UNIAO-SENTENCAS JUDICIAIS</v>
      </c>
      <c r="C40" s="49" t="str">
        <f>CONCATENATE('[1]Access-Ago'!C40,".",'[1]Access-Ago'!D40)</f>
        <v>28.846</v>
      </c>
      <c r="D40" s="49" t="str">
        <f>CONCATENATE('[1]Access-Ago'!E40,".",'[1]Access-Ago'!G40)</f>
        <v>0901.0005</v>
      </c>
      <c r="E40" s="48" t="str">
        <f>'[1]Access-Ago'!F40</f>
        <v>OPERACOES ESPECIAIS: CUMPRIMENTO DE SENTENCAS JUDICIAIS</v>
      </c>
      <c r="F40" s="48" t="str">
        <f>'[1]Access-Ago'!H40</f>
        <v>SENTENCAS JUDICIAIS TRANSITADAS EM JULGADO (PRECATORIOS)</v>
      </c>
      <c r="G40" s="49" t="str">
        <f>'[1]Access-Ago'!I40</f>
        <v>1</v>
      </c>
      <c r="H40" s="49" t="str">
        <f>'[1]Access-Ago'!J40</f>
        <v>0100</v>
      </c>
      <c r="I40" s="48" t="str">
        <f>'[1]Access-Ago'!K40</f>
        <v>RECURSOS ORDINARIOS</v>
      </c>
      <c r="J40" s="49" t="str">
        <f>'[1]Access-Ago'!L40</f>
        <v>5</v>
      </c>
      <c r="K40" s="51"/>
      <c r="L40" s="51"/>
      <c r="M40" s="51"/>
      <c r="N40" s="51">
        <f t="shared" si="0"/>
        <v>0</v>
      </c>
      <c r="O40" s="51"/>
      <c r="P40" s="53">
        <f>'[1]Access-Ago'!M40</f>
        <v>38015764</v>
      </c>
      <c r="Q40" s="53"/>
      <c r="R40" s="53">
        <f t="shared" si="1"/>
        <v>38015764</v>
      </c>
      <c r="S40" s="53">
        <f>'[1]Access-Ago'!N40</f>
        <v>0</v>
      </c>
      <c r="T40" s="54">
        <f t="shared" si="2"/>
        <v>0</v>
      </c>
      <c r="U40" s="53">
        <f>'[1]Access-Ago'!O40</f>
        <v>0</v>
      </c>
      <c r="V40" s="54">
        <f t="shared" si="3"/>
        <v>0</v>
      </c>
      <c r="W40" s="53">
        <f>'[1]Access-Ago'!P40</f>
        <v>0</v>
      </c>
      <c r="X40" s="54">
        <f t="shared" si="4"/>
        <v>0</v>
      </c>
    </row>
    <row r="41" spans="1:24" ht="28.5" customHeight="1">
      <c r="A41" s="47" t="str">
        <f>'[1]Access-Ago'!A41</f>
        <v>71103</v>
      </c>
      <c r="B41" s="48" t="str">
        <f>'[1]Access-Ago'!B41</f>
        <v>ENCARGOS FINANC.DA UNIAO-SENTENCAS JUDICIAIS</v>
      </c>
      <c r="C41" s="49" t="str">
        <f>CONCATENATE('[1]Access-Ago'!C41,".",'[1]Access-Ago'!D41)</f>
        <v>28.846</v>
      </c>
      <c r="D41" s="49" t="str">
        <f>CONCATENATE('[1]Access-Ago'!E41,".",'[1]Access-Ago'!G41)</f>
        <v>0901.0005</v>
      </c>
      <c r="E41" s="48" t="str">
        <f>'[1]Access-Ago'!F41</f>
        <v>OPERACOES ESPECIAIS: CUMPRIMENTO DE SENTENCAS JUDICIAIS</v>
      </c>
      <c r="F41" s="48" t="str">
        <f>'[1]Access-Ago'!H41</f>
        <v>SENTENCAS JUDICIAIS TRANSITADAS EM JULGADO (PRECATORIOS)</v>
      </c>
      <c r="G41" s="49" t="str">
        <f>'[1]Access-Ago'!I41</f>
        <v>1</v>
      </c>
      <c r="H41" s="49" t="str">
        <f>'[1]Access-Ago'!J41</f>
        <v>0100</v>
      </c>
      <c r="I41" s="48" t="str">
        <f>'[1]Access-Ago'!K41</f>
        <v>RECURSOS ORDINARIOS</v>
      </c>
      <c r="J41" s="49" t="str">
        <f>'[1]Access-Ago'!L41</f>
        <v>3</v>
      </c>
      <c r="K41" s="51"/>
      <c r="L41" s="51"/>
      <c r="M41" s="51"/>
      <c r="N41" s="51">
        <f t="shared" si="0"/>
        <v>0</v>
      </c>
      <c r="O41" s="51"/>
      <c r="P41" s="53">
        <f>'[1]Access-Ago'!M41</f>
        <v>641638872</v>
      </c>
      <c r="Q41" s="53"/>
      <c r="R41" s="53">
        <f t="shared" si="1"/>
        <v>641638872</v>
      </c>
      <c r="S41" s="53">
        <f>'[1]Access-Ago'!N41</f>
        <v>0</v>
      </c>
      <c r="T41" s="54">
        <f t="shared" si="2"/>
        <v>0</v>
      </c>
      <c r="U41" s="53">
        <f>'[1]Access-Ago'!O41</f>
        <v>0</v>
      </c>
      <c r="V41" s="54">
        <f t="shared" si="3"/>
        <v>0</v>
      </c>
      <c r="W41" s="53">
        <f>'[1]Access-Ago'!P41</f>
        <v>0</v>
      </c>
      <c r="X41" s="54">
        <f t="shared" si="4"/>
        <v>0</v>
      </c>
    </row>
    <row r="42" spans="1:24" ht="28.5" customHeight="1">
      <c r="A42" s="47" t="str">
        <f>'[1]Access-Ago'!A42</f>
        <v>71103</v>
      </c>
      <c r="B42" s="48" t="str">
        <f>'[1]Access-Ago'!B42</f>
        <v>ENCARGOS FINANC.DA UNIAO-SENTENCAS JUDICIAIS</v>
      </c>
      <c r="C42" s="49" t="str">
        <f>CONCATENATE('[1]Access-Ago'!C42,".",'[1]Access-Ago'!D42)</f>
        <v>28.846</v>
      </c>
      <c r="D42" s="49" t="str">
        <f>CONCATENATE('[1]Access-Ago'!E42,".",'[1]Access-Ago'!G42)</f>
        <v>0901.0005</v>
      </c>
      <c r="E42" s="48" t="str">
        <f>'[1]Access-Ago'!F42</f>
        <v>OPERACOES ESPECIAIS: CUMPRIMENTO DE SENTENCAS JUDICIAIS</v>
      </c>
      <c r="F42" s="48" t="str">
        <f>'[1]Access-Ago'!H42</f>
        <v>SENTENCAS JUDICIAIS TRANSITADAS EM JULGADO (PRECATORIOS)</v>
      </c>
      <c r="G42" s="49" t="str">
        <f>'[1]Access-Ago'!I42</f>
        <v>1</v>
      </c>
      <c r="H42" s="49" t="str">
        <f>'[1]Access-Ago'!J42</f>
        <v>0100</v>
      </c>
      <c r="I42" s="48" t="str">
        <f>'[1]Access-Ago'!K42</f>
        <v>RECURSOS ORDINARIOS</v>
      </c>
      <c r="J42" s="49" t="str">
        <f>'[1]Access-Ago'!L42</f>
        <v>1</v>
      </c>
      <c r="K42" s="51"/>
      <c r="L42" s="51"/>
      <c r="M42" s="51"/>
      <c r="N42" s="51">
        <f t="shared" si="0"/>
        <v>0</v>
      </c>
      <c r="O42" s="51"/>
      <c r="P42" s="53">
        <f>'[1]Access-Ago'!M42</f>
        <v>56443615</v>
      </c>
      <c r="Q42" s="53"/>
      <c r="R42" s="53">
        <f t="shared" si="1"/>
        <v>56443615</v>
      </c>
      <c r="S42" s="53">
        <f>'[1]Access-Ago'!N42</f>
        <v>0</v>
      </c>
      <c r="T42" s="54">
        <f t="shared" si="2"/>
        <v>0</v>
      </c>
      <c r="U42" s="53">
        <f>'[1]Access-Ago'!O42</f>
        <v>0</v>
      </c>
      <c r="V42" s="54">
        <f t="shared" si="3"/>
        <v>0</v>
      </c>
      <c r="W42" s="53">
        <f>'[1]Access-Ago'!P42</f>
        <v>0</v>
      </c>
      <c r="X42" s="54">
        <f t="shared" si="4"/>
        <v>0</v>
      </c>
    </row>
    <row r="43" spans="1:24" ht="28.5" customHeight="1">
      <c r="A43" s="47" t="str">
        <f>'[1]Access-Ago'!A43</f>
        <v>71103</v>
      </c>
      <c r="B43" s="48" t="str">
        <f>'[1]Access-Ago'!B43</f>
        <v>ENCARGOS FINANC.DA UNIAO-SENTENCAS JUDICIAIS</v>
      </c>
      <c r="C43" s="49" t="str">
        <f>CONCATENATE('[1]Access-Ago'!C43,".",'[1]Access-Ago'!D43)</f>
        <v>28.846</v>
      </c>
      <c r="D43" s="49" t="str">
        <f>CONCATENATE('[1]Access-Ago'!E43,".",'[1]Access-Ago'!G43)</f>
        <v>0901.00G5</v>
      </c>
      <c r="E43" s="48" t="str">
        <f>'[1]Access-Ago'!F43</f>
        <v>OPERACOES ESPECIAIS: CUMPRIMENTO DE SENTENCAS JUDICIAIS</v>
      </c>
      <c r="F43" s="48" t="str">
        <f>'[1]Access-Ago'!H43</f>
        <v>CONTRIBUICAO DA UNIAO, DE SUAS AUTARQUIAS E FUNDACOES PARA O</v>
      </c>
      <c r="G43" s="49" t="str">
        <f>'[1]Access-Ago'!I43</f>
        <v>1</v>
      </c>
      <c r="H43" s="49" t="str">
        <f>'[1]Access-Ago'!J43</f>
        <v>0100</v>
      </c>
      <c r="I43" s="48" t="str">
        <f>'[1]Access-Ago'!K43</f>
        <v>RECURSOS ORDINARIOS</v>
      </c>
      <c r="J43" s="49" t="str">
        <f>'[1]Access-Ago'!L43</f>
        <v>1</v>
      </c>
      <c r="K43" s="51"/>
      <c r="L43" s="51"/>
      <c r="M43" s="51"/>
      <c r="N43" s="51">
        <f t="shared" si="0"/>
        <v>0</v>
      </c>
      <c r="O43" s="51"/>
      <c r="P43" s="53">
        <f>'[1]Access-Ago'!M43</f>
        <v>27879312</v>
      </c>
      <c r="Q43" s="53"/>
      <c r="R43" s="53">
        <f t="shared" si="1"/>
        <v>27879312</v>
      </c>
      <c r="S43" s="53">
        <f>'[1]Access-Ago'!N43</f>
        <v>27879310.280000001</v>
      </c>
      <c r="T43" s="54">
        <f t="shared" si="2"/>
        <v>0.99999993830550771</v>
      </c>
      <c r="U43" s="53">
        <f>'[1]Access-Ago'!O43</f>
        <v>27879299.52</v>
      </c>
      <c r="V43" s="54">
        <f t="shared" si="3"/>
        <v>0.99999955235624183</v>
      </c>
      <c r="W43" s="53">
        <f>'[1]Access-Ago'!P43</f>
        <v>27879299.52</v>
      </c>
      <c r="X43" s="54">
        <f t="shared" si="4"/>
        <v>0.99999955235624183</v>
      </c>
    </row>
    <row r="44" spans="1:24" ht="28.5" customHeight="1">
      <c r="A44" s="47" t="str">
        <f>'[1]Access-Ago'!A44</f>
        <v>71103</v>
      </c>
      <c r="B44" s="48" t="str">
        <f>'[1]Access-Ago'!B44</f>
        <v>ENCARGOS FINANC.DA UNIAO-SENTENCAS JUDICIAIS</v>
      </c>
      <c r="C44" s="49" t="str">
        <f>CONCATENATE('[1]Access-Ago'!C44,".",'[1]Access-Ago'!D44)</f>
        <v>28.846</v>
      </c>
      <c r="D44" s="49" t="str">
        <f>CONCATENATE('[1]Access-Ago'!E44,".",'[1]Access-Ago'!G44)</f>
        <v>0901.0625</v>
      </c>
      <c r="E44" s="48" t="str">
        <f>'[1]Access-Ago'!F44</f>
        <v>OPERACOES ESPECIAIS: CUMPRIMENTO DE SENTENCAS JUDICIAIS</v>
      </c>
      <c r="F44" s="48" t="str">
        <f>'[1]Access-Ago'!H44</f>
        <v>SENTENCAS JUDICIAIS TRANSITADAS EM JULGADO DE PEQUENO VALOR</v>
      </c>
      <c r="G44" s="49" t="str">
        <f>'[1]Access-Ago'!I44</f>
        <v>1</v>
      </c>
      <c r="H44" s="49" t="str">
        <f>'[1]Access-Ago'!J44</f>
        <v>0100</v>
      </c>
      <c r="I44" s="48" t="str">
        <f>'[1]Access-Ago'!K44</f>
        <v>RECURSOS ORDINARIOS</v>
      </c>
      <c r="J44" s="49" t="str">
        <f>'[1]Access-Ago'!L44</f>
        <v>5</v>
      </c>
      <c r="K44" s="51"/>
      <c r="L44" s="51"/>
      <c r="M44" s="51"/>
      <c r="N44" s="51">
        <f>K44+L44-M44</f>
        <v>0</v>
      </c>
      <c r="O44" s="51"/>
      <c r="P44" s="53">
        <f>'[1]Access-Ago'!M44</f>
        <v>127093</v>
      </c>
      <c r="Q44" s="53"/>
      <c r="R44" s="53">
        <f>N44-O44+P44+Q44</f>
        <v>127093</v>
      </c>
      <c r="S44" s="53">
        <f>'[1]Access-Ago'!N44</f>
        <v>127092.07</v>
      </c>
      <c r="T44" s="54">
        <f>IF(R44&gt;0,S44/R44,0)</f>
        <v>0.99999268252382123</v>
      </c>
      <c r="U44" s="53">
        <f>'[1]Access-Ago'!O44</f>
        <v>127092.07</v>
      </c>
      <c r="V44" s="54">
        <f>IF(R44&gt;0,U44/R44,0)</f>
        <v>0.99999268252382123</v>
      </c>
      <c r="W44" s="53">
        <f>'[1]Access-Ago'!P44</f>
        <v>127092.07</v>
      </c>
      <c r="X44" s="54">
        <f>IF(R44&gt;0,W44/R44,0)</f>
        <v>0.99999268252382123</v>
      </c>
    </row>
    <row r="45" spans="1:24" ht="28.5" customHeight="1">
      <c r="A45" s="47" t="str">
        <f>'[1]Access-Ago'!A45</f>
        <v>71103</v>
      </c>
      <c r="B45" s="48" t="str">
        <f>'[1]Access-Ago'!B45</f>
        <v>ENCARGOS FINANC.DA UNIAO-SENTENCAS JUDICIAIS</v>
      </c>
      <c r="C45" s="49" t="str">
        <f>CONCATENATE('[1]Access-Ago'!C45,".",'[1]Access-Ago'!D45)</f>
        <v>28.846</v>
      </c>
      <c r="D45" s="49" t="str">
        <f>CONCATENATE('[1]Access-Ago'!E45,".",'[1]Access-Ago'!G45)</f>
        <v>0901.0625</v>
      </c>
      <c r="E45" s="48" t="str">
        <f>'[1]Access-Ago'!F45</f>
        <v>OPERACOES ESPECIAIS: CUMPRIMENTO DE SENTENCAS JUDICIAIS</v>
      </c>
      <c r="F45" s="48" t="str">
        <f>'[1]Access-Ago'!H45</f>
        <v>SENTENCAS JUDICIAIS TRANSITADAS EM JULGADO DE PEQUENO VALOR</v>
      </c>
      <c r="G45" s="49" t="str">
        <f>'[1]Access-Ago'!I45</f>
        <v>1</v>
      </c>
      <c r="H45" s="49" t="str">
        <f>'[1]Access-Ago'!J45</f>
        <v>0100</v>
      </c>
      <c r="I45" s="48" t="str">
        <f>'[1]Access-Ago'!K45</f>
        <v>RECURSOS ORDINARIOS</v>
      </c>
      <c r="J45" s="49" t="str">
        <f>'[1]Access-Ago'!L45</f>
        <v>3</v>
      </c>
      <c r="K45" s="51"/>
      <c r="L45" s="51"/>
      <c r="M45" s="51"/>
      <c r="N45" s="51">
        <f>K45+L45-M45</f>
        <v>0</v>
      </c>
      <c r="O45" s="51"/>
      <c r="P45" s="53">
        <f>'[1]Access-Ago'!M45</f>
        <v>234826397</v>
      </c>
      <c r="Q45" s="53"/>
      <c r="R45" s="53">
        <f>N45-O45+P45+Q45</f>
        <v>234826397</v>
      </c>
      <c r="S45" s="53">
        <f>'[1]Access-Ago'!N45</f>
        <v>234215532.47999999</v>
      </c>
      <c r="T45" s="54">
        <f>IF(R45&gt;0,S45/R45,0)</f>
        <v>0.99739865480284995</v>
      </c>
      <c r="U45" s="53">
        <f>'[1]Access-Ago'!O45</f>
        <v>234215532.47999999</v>
      </c>
      <c r="V45" s="54">
        <f>IF(R45&gt;0,U45/R45,0)</f>
        <v>0.99739865480284995</v>
      </c>
      <c r="W45" s="53">
        <f>'[1]Access-Ago'!P45</f>
        <v>234215532.47999999</v>
      </c>
      <c r="X45" s="54">
        <f>IF(R45&gt;0,W45/R45,0)</f>
        <v>0.99739865480284995</v>
      </c>
    </row>
    <row r="46" spans="1:24" ht="28.5" customHeight="1" thickBot="1">
      <c r="A46" s="47" t="str">
        <f>'[1]Access-Ago'!A46</f>
        <v>71103</v>
      </c>
      <c r="B46" s="48" t="str">
        <f>'[1]Access-Ago'!B46</f>
        <v>ENCARGOS FINANC.DA UNIAO-SENTENCAS JUDICIAIS</v>
      </c>
      <c r="C46" s="49" t="str">
        <f>CONCATENATE('[1]Access-Ago'!C46,".",'[1]Access-Ago'!D46)</f>
        <v>28.846</v>
      </c>
      <c r="D46" s="49" t="str">
        <f>CONCATENATE('[1]Access-Ago'!E46,".",'[1]Access-Ago'!G46)</f>
        <v>0901.0625</v>
      </c>
      <c r="E46" s="48" t="str">
        <f>'[1]Access-Ago'!F46</f>
        <v>OPERACOES ESPECIAIS: CUMPRIMENTO DE SENTENCAS JUDICIAIS</v>
      </c>
      <c r="F46" s="48" t="str">
        <f>'[1]Access-Ago'!H46</f>
        <v>SENTENCAS JUDICIAIS TRANSITADAS EM JULGADO DE PEQUENO VALOR</v>
      </c>
      <c r="G46" s="49" t="str">
        <f>'[1]Access-Ago'!I46</f>
        <v>1</v>
      </c>
      <c r="H46" s="49" t="str">
        <f>'[1]Access-Ago'!J46</f>
        <v>0100</v>
      </c>
      <c r="I46" s="48" t="str">
        <f>'[1]Access-Ago'!K46</f>
        <v>RECURSOS ORDINARIOS</v>
      </c>
      <c r="J46" s="49" t="str">
        <f>'[1]Access-Ago'!L46</f>
        <v>1</v>
      </c>
      <c r="K46" s="51"/>
      <c r="L46" s="51"/>
      <c r="M46" s="51"/>
      <c r="N46" s="51">
        <f>K46+L46-M46</f>
        <v>0</v>
      </c>
      <c r="O46" s="51"/>
      <c r="P46" s="53">
        <f>'[1]Access-Ago'!M46</f>
        <v>31236238</v>
      </c>
      <c r="Q46" s="53"/>
      <c r="R46" s="53">
        <f>N46-O46+P46+Q46</f>
        <v>31236238</v>
      </c>
      <c r="S46" s="53">
        <f>'[1]Access-Ago'!N46</f>
        <v>31119214.870000001</v>
      </c>
      <c r="T46" s="54">
        <f>IF(R46&gt;0,S46/R46,0)</f>
        <v>0.99625360998978174</v>
      </c>
      <c r="U46" s="53">
        <f>'[1]Access-Ago'!O46</f>
        <v>31119214.870000001</v>
      </c>
      <c r="V46" s="54">
        <f>IF(R46&gt;0,U46/R46,0)</f>
        <v>0.99625360998978174</v>
      </c>
      <c r="W46" s="53">
        <f>'[1]Access-Ago'!P46</f>
        <v>31119214.870000001</v>
      </c>
      <c r="X46" s="54">
        <f>IF(R46&gt;0,W46/R46,0)</f>
        <v>0.99625360998978174</v>
      </c>
    </row>
    <row r="47" spans="1:24" ht="28.5" customHeight="1" thickBot="1">
      <c r="A47" s="14" t="s">
        <v>48</v>
      </c>
      <c r="B47" s="55"/>
      <c r="C47" s="55"/>
      <c r="D47" s="55"/>
      <c r="E47" s="55"/>
      <c r="F47" s="55"/>
      <c r="G47" s="55"/>
      <c r="H47" s="55"/>
      <c r="I47" s="55"/>
      <c r="J47" s="15"/>
      <c r="K47" s="56">
        <f t="shared" ref="K47:S47" si="5">SUM(K10:K46)</f>
        <v>0</v>
      </c>
      <c r="L47" s="56">
        <f t="shared" si="5"/>
        <v>0</v>
      </c>
      <c r="M47" s="56">
        <f t="shared" si="5"/>
        <v>0</v>
      </c>
      <c r="N47" s="56">
        <f t="shared" si="5"/>
        <v>0</v>
      </c>
      <c r="O47" s="56">
        <f t="shared" si="5"/>
        <v>0</v>
      </c>
      <c r="P47" s="57">
        <f t="shared" si="5"/>
        <v>4035177037</v>
      </c>
      <c r="Q47" s="57">
        <f t="shared" si="5"/>
        <v>0</v>
      </c>
      <c r="R47" s="57">
        <f t="shared" si="5"/>
        <v>4035177037</v>
      </c>
      <c r="S47" s="57">
        <f t="shared" si="5"/>
        <v>1409039461.3499997</v>
      </c>
      <c r="T47" s="58">
        <f t="shared" si="2"/>
        <v>0.34918900668545799</v>
      </c>
      <c r="U47" s="57">
        <f>SUM(U10:U46)</f>
        <v>1409039446.2699997</v>
      </c>
      <c r="V47" s="58">
        <f t="shared" si="3"/>
        <v>0.34918900294832339</v>
      </c>
      <c r="W47" s="57">
        <f>SUM(W10:W46)</f>
        <v>1409039446.2699997</v>
      </c>
      <c r="X47" s="58">
        <f t="shared" si="4"/>
        <v>0.34918900294832339</v>
      </c>
    </row>
    <row r="48" spans="1:24" ht="28.5" customHeight="1">
      <c r="A48" s="2" t="s">
        <v>49</v>
      </c>
      <c r="B48" s="2"/>
      <c r="C48" s="2"/>
      <c r="D48" s="2"/>
      <c r="E48" s="2"/>
      <c r="F48" s="2"/>
      <c r="G48" s="2"/>
      <c r="H48" s="3"/>
      <c r="I48" s="3"/>
      <c r="J48" s="3"/>
      <c r="K48" s="2"/>
      <c r="L48" s="2"/>
      <c r="M48" s="2"/>
      <c r="N48" s="2"/>
      <c r="O48" s="2"/>
      <c r="P48" s="59"/>
      <c r="Q48" s="2"/>
      <c r="R48" s="2"/>
      <c r="S48" s="2"/>
      <c r="T48" s="2"/>
      <c r="U48" s="4"/>
      <c r="V48" s="2"/>
      <c r="W48" s="4"/>
      <c r="X48" s="2"/>
    </row>
    <row r="49" spans="1:24" ht="28.5" customHeight="1">
      <c r="A49" s="2" t="s">
        <v>50</v>
      </c>
      <c r="B49" s="60"/>
      <c r="C49" s="2"/>
      <c r="D49" s="2"/>
      <c r="E49" s="2"/>
      <c r="F49" s="2"/>
      <c r="G49" s="2"/>
      <c r="H49" s="3"/>
      <c r="I49" s="3"/>
      <c r="J49" s="3"/>
      <c r="K49" s="2"/>
      <c r="L49" s="2"/>
      <c r="M49" s="2"/>
      <c r="N49" s="2"/>
      <c r="O49" s="2"/>
      <c r="P49" s="61"/>
      <c r="Q49" s="2"/>
      <c r="R49" s="2"/>
      <c r="S49" s="2"/>
      <c r="T49" s="2"/>
      <c r="U49" s="4"/>
      <c r="V49" s="2"/>
      <c r="W49" s="4"/>
      <c r="X49" s="2"/>
    </row>
  </sheetData>
  <mergeCells count="17">
    <mergeCell ref="A47:J4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ageMargins left="0.78740157499999996" right="0.78740157499999996" top="0.984251969" bottom="0.984251969" header="0.49212598499999999" footer="0.49212598499999999"/>
  <pageSetup paperSize="9" scale="2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2017-10-17T18:34:41Z</dcterms:created>
  <dcterms:modified xsi:type="dcterms:W3CDTF">2017-10-17T18:37:22Z</dcterms:modified>
</cp:coreProperties>
</file>