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Dez!$A$1:$X$54</definedName>
  </definedNames>
  <calcPr calcId="145621" calcMode="manual"/>
</workbook>
</file>

<file path=xl/calcChain.xml><?xml version="1.0" encoding="utf-8"?>
<calcChain xmlns="http://schemas.openxmlformats.org/spreadsheetml/2006/main">
  <c r="Q52" i="1" l="1"/>
  <c r="O52" i="1"/>
  <c r="M52" i="1"/>
  <c r="L52" i="1"/>
  <c r="K52" i="1"/>
  <c r="W51" i="1"/>
  <c r="U51" i="1"/>
  <c r="S51" i="1"/>
  <c r="R51" i="1"/>
  <c r="X51" i="1" s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P50" i="1"/>
  <c r="N50" i="1"/>
  <c r="R50" i="1" s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P49" i="1"/>
  <c r="N49" i="1"/>
  <c r="R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P48" i="1"/>
  <c r="R48" i="1" s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R47" i="1"/>
  <c r="X47" i="1" s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R44" i="1" s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R43" i="1"/>
  <c r="X43" i="1" s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R40" i="1" s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R39" i="1"/>
  <c r="X39" i="1" s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R36" i="1" s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X35" i="1" s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N52" i="1" s="1"/>
  <c r="J11" i="1"/>
  <c r="I11" i="1"/>
  <c r="H11" i="1"/>
  <c r="G11" i="1"/>
  <c r="F11" i="1"/>
  <c r="E11" i="1"/>
  <c r="D11" i="1"/>
  <c r="C11" i="1"/>
  <c r="B11" i="1"/>
  <c r="A11" i="1"/>
  <c r="W10" i="1"/>
  <c r="W52" i="1" s="1"/>
  <c r="U10" i="1"/>
  <c r="U52" i="1" s="1"/>
  <c r="S10" i="1"/>
  <c r="S52" i="1" s="1"/>
  <c r="P10" i="1"/>
  <c r="P52" i="1" s="1"/>
  <c r="N10" i="1"/>
  <c r="J10" i="1"/>
  <c r="I10" i="1"/>
  <c r="H10" i="1"/>
  <c r="G10" i="1"/>
  <c r="F10" i="1"/>
  <c r="E10" i="1"/>
  <c r="D10" i="1"/>
  <c r="C10" i="1"/>
  <c r="B10" i="1"/>
  <c r="A10" i="1"/>
  <c r="X15" i="1" l="1"/>
  <c r="T15" i="1"/>
  <c r="V15" i="1"/>
  <c r="R11" i="1"/>
  <c r="T13" i="1"/>
  <c r="X13" i="1"/>
  <c r="V16" i="1"/>
  <c r="X16" i="1"/>
  <c r="T16" i="1"/>
  <c r="V37" i="1"/>
  <c r="X37" i="1"/>
  <c r="T37" i="1"/>
  <c r="X42" i="1"/>
  <c r="T42" i="1"/>
  <c r="V42" i="1"/>
  <c r="V44" i="1"/>
  <c r="X44" i="1"/>
  <c r="T44" i="1"/>
  <c r="X18" i="1"/>
  <c r="T18" i="1"/>
  <c r="V18" i="1"/>
  <c r="V20" i="1"/>
  <c r="X20" i="1"/>
  <c r="T20" i="1"/>
  <c r="X23" i="1"/>
  <c r="T23" i="1"/>
  <c r="V23" i="1"/>
  <c r="V24" i="1"/>
  <c r="X24" i="1"/>
  <c r="T24" i="1"/>
  <c r="X27" i="1"/>
  <c r="T27" i="1"/>
  <c r="V27" i="1"/>
  <c r="V28" i="1"/>
  <c r="X28" i="1"/>
  <c r="T28" i="1"/>
  <c r="X31" i="1"/>
  <c r="T31" i="1"/>
  <c r="V31" i="1"/>
  <c r="V32" i="1"/>
  <c r="X32" i="1"/>
  <c r="T32" i="1"/>
  <c r="V41" i="1"/>
  <c r="X41" i="1"/>
  <c r="T41" i="1"/>
  <c r="X46" i="1"/>
  <c r="T46" i="1"/>
  <c r="V46" i="1"/>
  <c r="V48" i="1"/>
  <c r="X48" i="1"/>
  <c r="T48" i="1"/>
  <c r="V12" i="1"/>
  <c r="X12" i="1"/>
  <c r="T12" i="1"/>
  <c r="V17" i="1"/>
  <c r="X17" i="1"/>
  <c r="T17" i="1"/>
  <c r="X22" i="1"/>
  <c r="T22" i="1"/>
  <c r="V22" i="1"/>
  <c r="X26" i="1"/>
  <c r="T26" i="1"/>
  <c r="V26" i="1"/>
  <c r="X30" i="1"/>
  <c r="T30" i="1"/>
  <c r="V30" i="1"/>
  <c r="X34" i="1"/>
  <c r="T34" i="1"/>
  <c r="V34" i="1"/>
  <c r="V36" i="1"/>
  <c r="X36" i="1"/>
  <c r="T36" i="1"/>
  <c r="V45" i="1"/>
  <c r="X45" i="1"/>
  <c r="T45" i="1"/>
  <c r="X50" i="1"/>
  <c r="T50" i="1"/>
  <c r="V50" i="1"/>
  <c r="R10" i="1"/>
  <c r="R14" i="1"/>
  <c r="V21" i="1"/>
  <c r="X21" i="1"/>
  <c r="T21" i="1"/>
  <c r="V25" i="1"/>
  <c r="X25" i="1"/>
  <c r="T25" i="1"/>
  <c r="V29" i="1"/>
  <c r="X29" i="1"/>
  <c r="T29" i="1"/>
  <c r="V33" i="1"/>
  <c r="X33" i="1"/>
  <c r="T33" i="1"/>
  <c r="X38" i="1"/>
  <c r="T38" i="1"/>
  <c r="V38" i="1"/>
  <c r="V40" i="1"/>
  <c r="X40" i="1"/>
  <c r="T40" i="1"/>
  <c r="V49" i="1"/>
  <c r="X49" i="1"/>
  <c r="T49" i="1"/>
  <c r="V19" i="1"/>
  <c r="V35" i="1"/>
  <c r="V39" i="1"/>
  <c r="V43" i="1"/>
  <c r="V47" i="1"/>
  <c r="V51" i="1"/>
  <c r="T19" i="1"/>
  <c r="T35" i="1"/>
  <c r="T39" i="1"/>
  <c r="T43" i="1"/>
  <c r="T47" i="1"/>
  <c r="T51" i="1"/>
  <c r="X10" i="1" l="1"/>
  <c r="T10" i="1"/>
  <c r="R52" i="1"/>
  <c r="V10" i="1"/>
  <c r="X14" i="1"/>
  <c r="T14" i="1"/>
  <c r="V14" i="1"/>
  <c r="X11" i="1"/>
  <c r="T11" i="1"/>
  <c r="V11" i="1"/>
  <c r="V52" i="1" l="1"/>
  <c r="X52" i="1"/>
  <c r="T5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<sst xmlns="http://schemas.openxmlformats.org/spreadsheetml/2006/main" count="55" uniqueCount="51">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</sst>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392877.37</v>
          </cell>
          <cell r="N10">
            <v>392877.37</v>
          </cell>
          <cell r="O10">
            <v>392877.37</v>
          </cell>
        </row>
        <row r="11">
          <cell r="A11" t="str">
            <v>24204</v>
          </cell>
          <cell r="B11" t="str">
            <v>COMISSAO NACIONAL DE ENERGIA NUCLEAR - CNEN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00G5</v>
          </cell>
          <cell r="H11" t="str">
            <v>CONTRIBUICAO DA UNIAO, DE SUAS AUTARQUIAS E FUNDACOES PARA O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1</v>
          </cell>
          <cell r="M11">
            <v>59506</v>
          </cell>
          <cell r="N11">
            <v>59505.52</v>
          </cell>
          <cell r="O11">
            <v>59505.52</v>
          </cell>
        </row>
        <row r="12">
          <cell r="A12" t="str">
            <v>25201</v>
          </cell>
          <cell r="B12" t="str">
            <v>BANCO CENTRAL DO BRASIL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11984979.199999999</v>
          </cell>
          <cell r="N12">
            <v>11984979.199999999</v>
          </cell>
          <cell r="O12">
            <v>11984979.199999999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107457.41</v>
          </cell>
          <cell r="N13">
            <v>107457.41</v>
          </cell>
          <cell r="O13">
            <v>107457.41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2721737.79</v>
          </cell>
          <cell r="N14">
            <v>2721737.79</v>
          </cell>
          <cell r="O14">
            <v>2721737.79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204846</v>
          </cell>
          <cell r="N15">
            <v>204846</v>
          </cell>
          <cell r="O15">
            <v>204846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00G5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11038</v>
          </cell>
          <cell r="N16">
            <v>11038</v>
          </cell>
          <cell r="O16">
            <v>11038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7702281.4000000004</v>
          </cell>
          <cell r="N17">
            <v>7702281.4000000004</v>
          </cell>
          <cell r="O17">
            <v>7702281.4000000004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858113.73</v>
          </cell>
          <cell r="N18">
            <v>858113.73</v>
          </cell>
          <cell r="O18">
            <v>858113.73</v>
          </cell>
        </row>
        <row r="19">
          <cell r="A19" t="str">
            <v>26283</v>
          </cell>
          <cell r="B19" t="str">
            <v>FUNDACAO UNIVERSIDADE FED.DE MATO GROS.DO SUL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00G5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63057</v>
          </cell>
          <cell r="N19">
            <v>63053.120000000003</v>
          </cell>
          <cell r="O19">
            <v>63053.120000000003</v>
          </cell>
        </row>
        <row r="20">
          <cell r="A20" t="str">
            <v>30202</v>
          </cell>
          <cell r="B20" t="str">
            <v>FUNDACAO NACIONAL DO INDIO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63386.74</v>
          </cell>
          <cell r="N20">
            <v>63386.74</v>
          </cell>
          <cell r="O20">
            <v>63386.74</v>
          </cell>
        </row>
        <row r="21">
          <cell r="A21" t="str">
            <v>33201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0151</v>
          </cell>
          <cell r="K21" t="str">
            <v>CONTR.SOCIAL S/O LUCRO DAS PESSOAS JURIDICAS</v>
          </cell>
          <cell r="L21" t="str">
            <v>1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36211</v>
          </cell>
          <cell r="B22" t="str">
            <v>FUNDACAO NACIONAL DE SAUDE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00G5</v>
          </cell>
          <cell r="H22" t="str">
            <v>CONTRIBUICAO DA UNIAO, DE SUAS AUTARQUIAS E FUNDACOES PARA O</v>
          </cell>
          <cell r="I22" t="str">
            <v>2</v>
          </cell>
          <cell r="J22" t="str">
            <v>6151</v>
          </cell>
          <cell r="K22" t="str">
            <v>CONTR.SOCIAL S/O LUCRO DAS PESSOAS JURIDICAS</v>
          </cell>
          <cell r="L22" t="str">
            <v>1</v>
          </cell>
          <cell r="M22">
            <v>12549</v>
          </cell>
          <cell r="N22">
            <v>12548.94</v>
          </cell>
          <cell r="O22">
            <v>12548.94</v>
          </cell>
        </row>
        <row r="23">
          <cell r="A23" t="str">
            <v>39252</v>
          </cell>
          <cell r="B23" t="str">
            <v>DEPTO.NAC.DE INFRA±ESTRUT.DE TRANSPORTES-DNIT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5</v>
          </cell>
          <cell r="M23">
            <v>260189.01</v>
          </cell>
          <cell r="N23">
            <v>260189.01</v>
          </cell>
          <cell r="O23">
            <v>260189.01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589733.31000000006</v>
          </cell>
          <cell r="N24">
            <v>589733.31000000006</v>
          </cell>
          <cell r="O24">
            <v>589733.31000000006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3</v>
          </cell>
          <cell r="M25">
            <v>37613886.789999999</v>
          </cell>
          <cell r="N25">
            <v>37613886.789999999</v>
          </cell>
          <cell r="O25">
            <v>37613886.789999999</v>
          </cell>
        </row>
        <row r="26">
          <cell r="A26" t="str">
            <v>40201</v>
          </cell>
          <cell r="B26" t="str">
            <v>INSTITUTO NACIONAL DO SEGURO SOCIAL - INSS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0151</v>
          </cell>
          <cell r="K26" t="str">
            <v>CONTR.SOCIAL S/O LUCRO DAS PESSOAS JURIDICAS</v>
          </cell>
          <cell r="L26" t="str">
            <v>1</v>
          </cell>
          <cell r="M26">
            <v>12322087</v>
          </cell>
          <cell r="N26">
            <v>12322087</v>
          </cell>
          <cell r="O26">
            <v>12322087</v>
          </cell>
        </row>
        <row r="27">
          <cell r="A27" t="str">
            <v>40201</v>
          </cell>
          <cell r="B27" t="str">
            <v>INSTITUTO NACIONAL DO SEGURO SOCIAL - INSS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00G5</v>
          </cell>
          <cell r="H27" t="str">
            <v>CONTRIBUICAO DA UNIAO, DE SUAS AUTARQUIAS E FUNDACOES PARA O</v>
          </cell>
          <cell r="I27" t="str">
            <v>2</v>
          </cell>
          <cell r="J27" t="str">
            <v>0151</v>
          </cell>
          <cell r="K27" t="str">
            <v>CONTR.SOCIAL S/O LUCRO DAS PESSOAS JURIDICAS</v>
          </cell>
          <cell r="L27" t="str">
            <v>1</v>
          </cell>
          <cell r="M27">
            <v>412914</v>
          </cell>
          <cell r="N27">
            <v>412909.88</v>
          </cell>
          <cell r="O27">
            <v>412909.88</v>
          </cell>
        </row>
        <row r="28">
          <cell r="A28" t="str">
            <v>40203</v>
          </cell>
          <cell r="B28" t="str">
            <v>FUNDACAO JORGE DUPRAT FIG.DE SEG.MED.TRABALHO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1</v>
          </cell>
          <cell r="M28">
            <v>273930.43</v>
          </cell>
          <cell r="N28">
            <v>273930.43</v>
          </cell>
          <cell r="O28">
            <v>273930.43</v>
          </cell>
        </row>
        <row r="29">
          <cell r="A29" t="str">
            <v>40904</v>
          </cell>
          <cell r="B29" t="str">
            <v>FUNDO DO REGIME GERAL DA PREVID.SOCIAL- FRGPS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1725121648.8099999</v>
          </cell>
          <cell r="N29">
            <v>1725121648.8099999</v>
          </cell>
          <cell r="O29">
            <v>1725121648.8099999</v>
          </cell>
        </row>
        <row r="30">
          <cell r="A30" t="str">
            <v>40904</v>
          </cell>
          <cell r="B30" t="str">
            <v>FUNDO DO REGIME GERAL DA PREVID.SOCIAL- FRGPS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0625</v>
          </cell>
          <cell r="H30" t="str">
            <v>SENTENCAS JUDICIAIS TRANSITADAS EM JULGADO DE PEQUENO VALOR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1448072313</v>
          </cell>
          <cell r="N30">
            <v>1448072313</v>
          </cell>
          <cell r="O30">
            <v>1447904970.3</v>
          </cell>
        </row>
        <row r="31">
          <cell r="A31" t="str">
            <v>42204</v>
          </cell>
          <cell r="B31" t="str">
            <v>INSTITUTO DO PATRIMONIO HIST. E ART. NACIONAL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00G5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37032</v>
          </cell>
          <cell r="N31">
            <v>37031</v>
          </cell>
          <cell r="O31">
            <v>37031</v>
          </cell>
        </row>
        <row r="32">
          <cell r="A32" t="str">
            <v>44201</v>
          </cell>
          <cell r="B32" t="str">
            <v>INST.BRAS.DO MEIO AMB.E REC.NAT.RENOVAVEIS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110617.37</v>
          </cell>
          <cell r="N32">
            <v>110617.37</v>
          </cell>
          <cell r="O32">
            <v>110617.37</v>
          </cell>
        </row>
        <row r="33">
          <cell r="A33" t="str">
            <v>44201</v>
          </cell>
          <cell r="B33" t="str">
            <v>INST.BRAS.DO MEIO AMB.E REC.NAT.RENOVAVEIS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242489.2</v>
          </cell>
          <cell r="N33">
            <v>242489.2</v>
          </cell>
          <cell r="O33">
            <v>242489.2</v>
          </cell>
        </row>
        <row r="34">
          <cell r="A34" t="str">
            <v>44201</v>
          </cell>
          <cell r="B34" t="str">
            <v>INST.BRAS.DO MEIO AMB.E REC.NAT.RENOVAVEIS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00G5</v>
          </cell>
          <cell r="H34" t="str">
            <v>CONTRIBUICAO DA UNIAO, DE SUAS AUTARQUIAS E FUNDACOES PARA O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1</v>
          </cell>
          <cell r="M34">
            <v>39754</v>
          </cell>
          <cell r="N34">
            <v>39754</v>
          </cell>
          <cell r="O34">
            <v>39754</v>
          </cell>
        </row>
        <row r="35">
          <cell r="A35" t="str">
            <v>47205</v>
          </cell>
          <cell r="B35" t="str">
            <v>FUNDACAO INST.BRAS.DE GEOGRAFIA E ESTATISTICA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181253.79</v>
          </cell>
          <cell r="N35">
            <v>181253.79</v>
          </cell>
          <cell r="O35">
            <v>181253.79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5</v>
          </cell>
          <cell r="M36">
            <v>93797658.700000003</v>
          </cell>
          <cell r="N36">
            <v>93797658.700000003</v>
          </cell>
          <cell r="O36">
            <v>93797658.700000003</v>
          </cell>
        </row>
        <row r="37">
          <cell r="A37" t="str">
            <v>49201</v>
          </cell>
          <cell r="B37" t="str">
            <v>INSTITUTO NAC. DE COLONIZACAO E REF. AGRARIA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1248147.67</v>
          </cell>
          <cell r="N37">
            <v>1248147.67</v>
          </cell>
          <cell r="O37">
            <v>1248147.67</v>
          </cell>
        </row>
        <row r="38">
          <cell r="A38" t="str">
            <v>49201</v>
          </cell>
          <cell r="B38" t="str">
            <v>INSTITUTO NAC. DE COLONIZACAO E REF. AGRARIA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M38">
            <v>569010.30000000005</v>
          </cell>
          <cell r="N38">
            <v>569010.30000000005</v>
          </cell>
          <cell r="O38">
            <v>569010.30000000005</v>
          </cell>
        </row>
        <row r="39">
          <cell r="A39" t="str">
            <v>49201</v>
          </cell>
          <cell r="B39" t="str">
            <v>INSTITUTO NAC. DE COLONIZACAO E REF. AGRARIA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00G5</v>
          </cell>
          <cell r="H39" t="str">
            <v>CONTRIBUICAO DA UNIAO, DE SUAS AUTARQUIAS E FUNDACOES PARA O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M39">
            <v>16435</v>
          </cell>
          <cell r="N39">
            <v>16434.3</v>
          </cell>
          <cell r="O39">
            <v>16434.3</v>
          </cell>
        </row>
        <row r="40">
          <cell r="A40" t="str">
            <v>52221</v>
          </cell>
          <cell r="B40" t="str">
            <v>INDUSTRIA DE MATERIAL BELICO DO BRASIL-IMBEL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181663.62</v>
          </cell>
          <cell r="N40">
            <v>181663.62</v>
          </cell>
          <cell r="O40">
            <v>181663.62</v>
          </cell>
        </row>
        <row r="41">
          <cell r="A41" t="str">
            <v>55901</v>
          </cell>
          <cell r="B41" t="str">
            <v>FUNDO NACIONAL DE ASSISTENCIA SOCIAL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2326445.77</v>
          </cell>
          <cell r="N41">
            <v>2326445.77</v>
          </cell>
          <cell r="O41">
            <v>2326445.77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0151</v>
          </cell>
          <cell r="K42" t="str">
            <v>CONTR.SOCIAL S/O LUCRO DAS PESSOAS JURIDICAS</v>
          </cell>
          <cell r="L42" t="str">
            <v>3</v>
          </cell>
          <cell r="M42">
            <v>62915625</v>
          </cell>
          <cell r="N42">
            <v>62915625</v>
          </cell>
          <cell r="O42">
            <v>62915625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13511332</v>
          </cell>
          <cell r="N43">
            <v>13511332</v>
          </cell>
          <cell r="O43">
            <v>13505888.289999999</v>
          </cell>
        </row>
        <row r="44">
          <cell r="A44" t="str">
            <v>55901</v>
          </cell>
          <cell r="B44" t="str">
            <v>FUNDO NACIONAL DE ASSISTENCIA SOCIAL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2</v>
          </cell>
          <cell r="J44" t="str">
            <v>0151</v>
          </cell>
          <cell r="K44" t="str">
            <v>CONTR.SOCIAL S/O LUCRO DAS PESSOAS JURIDICAS</v>
          </cell>
          <cell r="L44" t="str">
            <v>3</v>
          </cell>
          <cell r="M44">
            <v>189200110</v>
          </cell>
          <cell r="N44">
            <v>189200110</v>
          </cell>
          <cell r="O44">
            <v>188552843.56999999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5</v>
          </cell>
          <cell r="M45">
            <v>37127035.469999999</v>
          </cell>
          <cell r="N45">
            <v>37127035.469999999</v>
          </cell>
          <cell r="O45">
            <v>37127035.469999999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3</v>
          </cell>
          <cell r="M46">
            <v>626292219.03999996</v>
          </cell>
          <cell r="N46">
            <v>626292219.03999996</v>
          </cell>
          <cell r="O46">
            <v>626292219.03999996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1</v>
          </cell>
          <cell r="M47">
            <v>58979012.149999999</v>
          </cell>
          <cell r="N47">
            <v>58979012.149999999</v>
          </cell>
          <cell r="O47">
            <v>58979012.149999999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00G5</v>
          </cell>
          <cell r="H48" t="str">
            <v>CONTRIBUICAO DA UNIAO, DE SUAS AUTARQUIAS E FUNDACOES PARA O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30924711</v>
          </cell>
          <cell r="N48">
            <v>30924695.52</v>
          </cell>
          <cell r="O48">
            <v>30924695.52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5</v>
          </cell>
          <cell r="M49">
            <v>127093</v>
          </cell>
          <cell r="N49">
            <v>127093</v>
          </cell>
          <cell r="O49">
            <v>127092.07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3</v>
          </cell>
          <cell r="M50">
            <v>315910677</v>
          </cell>
          <cell r="N50">
            <v>315910677</v>
          </cell>
          <cell r="O50">
            <v>315893021.45999998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1</v>
          </cell>
          <cell r="M51">
            <v>39541124</v>
          </cell>
          <cell r="N51">
            <v>39541124</v>
          </cell>
          <cell r="O51">
            <v>39541122.479999997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showGridLines="0" tabSelected="1" view="pageBreakPreview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5.85546875" customWidth="1"/>
    <col min="19" max="19" width="16.140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42705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'[1]Access-Dez'!A10</f>
        <v>24204</v>
      </c>
      <c r="B10" s="38" t="str">
        <f>'[1]Access-Dez'!B10</f>
        <v>COMISSAO NACIONAL DE ENERGIA NUCLEAR - CNEN</v>
      </c>
      <c r="C10" s="39" t="str">
        <f>CONCATENATE('[1]Access-Dez'!C10,".",'[1]Access-Dez'!D10)</f>
        <v>28.846</v>
      </c>
      <c r="D10" s="39" t="str">
        <f>CONCATENATE('[1]Access-Dez'!E10,".",'[1]Access-Dez'!G10)</f>
        <v>0901.0005</v>
      </c>
      <c r="E10" s="38" t="str">
        <f>'[1]Access-Dez'!F10</f>
        <v>OPERACOES ESPECIAIS: CUMPRIMENTO DE SENTENCAS JUDICIAIS</v>
      </c>
      <c r="F10" s="40" t="str">
        <f>'[1]Access-Dez'!H10</f>
        <v>SENTENCAS JUDICIAIS TRANSITADAS EM JULGADO (PRECATORIOS)</v>
      </c>
      <c r="G10" s="37" t="str">
        <f>'[1]Access-Dez'!I10</f>
        <v>1</v>
      </c>
      <c r="H10" s="37" t="str">
        <f>'[1]Access-Dez'!J10</f>
        <v>0100</v>
      </c>
      <c r="I10" s="41" t="str">
        <f>'[1]Access-Dez'!K10</f>
        <v>RECURSOS ORDINARIOS</v>
      </c>
      <c r="J10" s="37" t="str">
        <f>'[1]Access-Dez'!L10</f>
        <v>1</v>
      </c>
      <c r="K10" s="42"/>
      <c r="L10" s="43"/>
      <c r="M10" s="43"/>
      <c r="N10" s="44">
        <f>K10+L10-M10</f>
        <v>0</v>
      </c>
      <c r="O10" s="42"/>
      <c r="P10" s="45">
        <f>'[1]Access-Dez'!M10</f>
        <v>392877.37</v>
      </c>
      <c r="Q10" s="45"/>
      <c r="R10" s="45">
        <f>N10-O10+P10+Q10</f>
        <v>392877.37</v>
      </c>
      <c r="S10" s="45">
        <f>'[1]Access-Dez'!N10</f>
        <v>392877.37</v>
      </c>
      <c r="T10" s="46">
        <f>IF(R10&gt;0,S10/R10,0)</f>
        <v>1</v>
      </c>
      <c r="U10" s="45">
        <f>'[1]Access-Dez'!N10</f>
        <v>392877.37</v>
      </c>
      <c r="V10" s="46">
        <f>IF(R10&gt;0,U10/R10,0)</f>
        <v>1</v>
      </c>
      <c r="W10" s="45">
        <f>'[1]Access-Dez'!O10</f>
        <v>392877.37</v>
      </c>
      <c r="X10" s="46">
        <f>IF(R10&gt;0,W10/R10,0)</f>
        <v>1</v>
      </c>
    </row>
    <row r="11" spans="1:24" ht="28.5" customHeight="1">
      <c r="A11" s="47" t="str">
        <f>'[1]Access-Dez'!A11</f>
        <v>24204</v>
      </c>
      <c r="B11" s="48" t="str">
        <f>'[1]Access-Dez'!B11</f>
        <v>COMISSAO NACIONAL DE ENERGIA NUCLEAR - CNEN</v>
      </c>
      <c r="C11" s="49" t="str">
        <f>CONCATENATE('[1]Access-Dez'!C11,".",'[1]Access-Dez'!D11)</f>
        <v>28.846</v>
      </c>
      <c r="D11" s="49" t="str">
        <f>CONCATENATE('[1]Access-Dez'!E11,".",'[1]Access-Dez'!G11)</f>
        <v>0901.00G5</v>
      </c>
      <c r="E11" s="48" t="str">
        <f>'[1]Access-Dez'!F11</f>
        <v>OPERACOES ESPECIAIS: CUMPRIMENTO DE SENTENCAS JUDICIAIS</v>
      </c>
      <c r="F11" s="50" t="str">
        <f>'[1]Access-Dez'!H11</f>
        <v>CONTRIBUICAO DA UNIAO, DE SUAS AUTARQUIAS E FUNDACOES PARA O</v>
      </c>
      <c r="G11" s="49" t="str">
        <f>'[1]Access-Dez'!I11</f>
        <v>1</v>
      </c>
      <c r="H11" s="49" t="str">
        <f>'[1]Access-Dez'!J11</f>
        <v>0100</v>
      </c>
      <c r="I11" s="48" t="str">
        <f>'[1]Access-Dez'!K11</f>
        <v>RECURSOS ORDINARIOS</v>
      </c>
      <c r="J11" s="49" t="str">
        <f>'[1]Access-Dez'!L11</f>
        <v>1</v>
      </c>
      <c r="K11" s="51"/>
      <c r="L11" s="51"/>
      <c r="M11" s="51"/>
      <c r="N11" s="52">
        <f t="shared" ref="N11:N49" si="0">K11+L11-M11</f>
        <v>0</v>
      </c>
      <c r="O11" s="51"/>
      <c r="P11" s="53">
        <f>'[1]Access-Dez'!M11</f>
        <v>59506</v>
      </c>
      <c r="Q11" s="53"/>
      <c r="R11" s="53">
        <f t="shared" ref="R11:R49" si="1">N11-O11+P11+Q11</f>
        <v>59506</v>
      </c>
      <c r="S11" s="53">
        <f>'[1]Access-Dez'!N11</f>
        <v>59505.52</v>
      </c>
      <c r="T11" s="54">
        <f t="shared" ref="T11:T52" si="2">IF(R11&gt;0,S11/R11,0)</f>
        <v>0.99999193358652905</v>
      </c>
      <c r="U11" s="53">
        <f>'[1]Access-Dez'!N11</f>
        <v>59505.52</v>
      </c>
      <c r="V11" s="54">
        <f t="shared" ref="V11:V52" si="3">IF(R11&gt;0,U11/R11,0)</f>
        <v>0.99999193358652905</v>
      </c>
      <c r="W11" s="53">
        <f>'[1]Access-Dez'!O11</f>
        <v>59505.52</v>
      </c>
      <c r="X11" s="54">
        <f t="shared" ref="X11:X52" si="4">IF(R11&gt;0,W11/R11,0)</f>
        <v>0.99999193358652905</v>
      </c>
    </row>
    <row r="12" spans="1:24" ht="28.5" customHeight="1">
      <c r="A12" s="47" t="str">
        <f>'[1]Access-Dez'!A12</f>
        <v>25201</v>
      </c>
      <c r="B12" s="48" t="str">
        <f>'[1]Access-Dez'!B12</f>
        <v>BANCO CENTRAL DO BRASIL</v>
      </c>
      <c r="C12" s="49" t="str">
        <f>CONCATENATE('[1]Access-Dez'!C12,".",'[1]Access-Dez'!D12)</f>
        <v>28.846</v>
      </c>
      <c r="D12" s="49" t="str">
        <f>CONCATENATE('[1]Access-Dez'!E12,".",'[1]Access-Dez'!G12)</f>
        <v>0901.0005</v>
      </c>
      <c r="E12" s="48" t="str">
        <f>'[1]Access-Dez'!F12</f>
        <v>OPERACOES ESPECIAIS: CUMPRIMENTO DE SENTENCAS JUDICIAIS</v>
      </c>
      <c r="F12" s="48" t="str">
        <f>'[1]Access-Dez'!H12</f>
        <v>SENTENCAS JUDICIAIS TRANSITADAS EM JULGADO (PRECATORIOS)</v>
      </c>
      <c r="G12" s="49" t="str">
        <f>'[1]Access-Dez'!I12</f>
        <v>1</v>
      </c>
      <c r="H12" s="49" t="str">
        <f>'[1]Access-Dez'!J12</f>
        <v>0100</v>
      </c>
      <c r="I12" s="48" t="str">
        <f>'[1]Access-Dez'!K12</f>
        <v>RECURSOS ORDINARIOS</v>
      </c>
      <c r="J12" s="49" t="str">
        <f>'[1]Access-Dez'!L12</f>
        <v>3</v>
      </c>
      <c r="K12" s="53"/>
      <c r="L12" s="53"/>
      <c r="M12" s="53"/>
      <c r="N12" s="51">
        <f t="shared" si="0"/>
        <v>0</v>
      </c>
      <c r="O12" s="53"/>
      <c r="P12" s="53">
        <f>'[1]Access-Dez'!M12</f>
        <v>11984979.199999999</v>
      </c>
      <c r="Q12" s="53"/>
      <c r="R12" s="53">
        <f t="shared" si="1"/>
        <v>11984979.199999999</v>
      </c>
      <c r="S12" s="53">
        <f>'[1]Access-Dez'!N12</f>
        <v>11984979.199999999</v>
      </c>
      <c r="T12" s="54">
        <f t="shared" si="2"/>
        <v>1</v>
      </c>
      <c r="U12" s="53">
        <f>'[1]Access-Dez'!N12</f>
        <v>11984979.199999999</v>
      </c>
      <c r="V12" s="54">
        <f t="shared" si="3"/>
        <v>1</v>
      </c>
      <c r="W12" s="53">
        <f>'[1]Access-Dez'!O12</f>
        <v>11984979.199999999</v>
      </c>
      <c r="X12" s="54">
        <f t="shared" si="4"/>
        <v>1</v>
      </c>
    </row>
    <row r="13" spans="1:24" ht="28.5" customHeight="1">
      <c r="A13" s="47" t="str">
        <f>'[1]Access-Dez'!A13</f>
        <v>26262</v>
      </c>
      <c r="B13" s="48" t="str">
        <f>'[1]Access-Dez'!B13</f>
        <v>UNIVERSIDADE FEDERAL DE SAO PAULO</v>
      </c>
      <c r="C13" s="49" t="str">
        <f>CONCATENATE('[1]Access-Dez'!C13,".",'[1]Access-Dez'!D13)</f>
        <v>28.846</v>
      </c>
      <c r="D13" s="49" t="str">
        <f>CONCATENATE('[1]Access-Dez'!E13,".",'[1]Access-Dez'!G13)</f>
        <v>0901.0005</v>
      </c>
      <c r="E13" s="48" t="str">
        <f>'[1]Access-Dez'!F13</f>
        <v>OPERACOES ESPECIAIS: CUMPRIMENTO DE SENTENCAS JUDICIAIS</v>
      </c>
      <c r="F13" s="48" t="str">
        <f>'[1]Access-Dez'!H13</f>
        <v>SENTENCAS JUDICIAIS TRANSITADAS EM JULGADO (PRECATORIOS)</v>
      </c>
      <c r="G13" s="49" t="str">
        <f>'[1]Access-Dez'!I13</f>
        <v>1</v>
      </c>
      <c r="H13" s="49" t="str">
        <f>'[1]Access-Dez'!J13</f>
        <v>0100</v>
      </c>
      <c r="I13" s="48" t="str">
        <f>'[1]Access-Dez'!K13</f>
        <v>RECURSOS ORDINARIOS</v>
      </c>
      <c r="J13" s="49" t="str">
        <f>'[1]Access-Dez'!L13</f>
        <v>3</v>
      </c>
      <c r="K13" s="53"/>
      <c r="L13" s="53"/>
      <c r="M13" s="53"/>
      <c r="N13" s="51">
        <f t="shared" si="0"/>
        <v>0</v>
      </c>
      <c r="O13" s="53"/>
      <c r="P13" s="53">
        <f>'[1]Access-Dez'!M13</f>
        <v>107457.41</v>
      </c>
      <c r="Q13" s="53"/>
      <c r="R13" s="53">
        <f t="shared" si="1"/>
        <v>107457.41</v>
      </c>
      <c r="S13" s="53">
        <f>'[1]Access-Dez'!N13</f>
        <v>107457.41</v>
      </c>
      <c r="T13" s="54">
        <f t="shared" si="2"/>
        <v>1</v>
      </c>
      <c r="U13" s="53">
        <f>'[1]Access-Dez'!N13</f>
        <v>107457.41</v>
      </c>
      <c r="V13" s="54">
        <f t="shared" si="3"/>
        <v>1</v>
      </c>
      <c r="W13" s="53">
        <f>'[1]Access-Dez'!O13</f>
        <v>107457.41</v>
      </c>
      <c r="X13" s="54">
        <f t="shared" si="4"/>
        <v>1</v>
      </c>
    </row>
    <row r="14" spans="1:24" ht="28.5" customHeight="1">
      <c r="A14" s="47" t="str">
        <f>'[1]Access-Dez'!A14</f>
        <v>26262</v>
      </c>
      <c r="B14" s="48" t="str">
        <f>'[1]Access-Dez'!B14</f>
        <v>UNIVERSIDADE FEDERAL DE SAO PAULO</v>
      </c>
      <c r="C14" s="49" t="str">
        <f>CONCATENATE('[1]Access-Dez'!C14,".",'[1]Access-Dez'!D14)</f>
        <v>28.846</v>
      </c>
      <c r="D14" s="49" t="str">
        <f>CONCATENATE('[1]Access-Dez'!E14,".",'[1]Access-Dez'!G14)</f>
        <v>0901.0005</v>
      </c>
      <c r="E14" s="48" t="str">
        <f>'[1]Access-Dez'!F14</f>
        <v>OPERACOES ESPECIAIS: CUMPRIMENTO DE SENTENCAS JUDICIAIS</v>
      </c>
      <c r="F14" s="48" t="str">
        <f>'[1]Access-Dez'!H14</f>
        <v>SENTENCAS JUDICIAIS TRANSITADAS EM JULGADO (PRECATORIOS)</v>
      </c>
      <c r="G14" s="49" t="str">
        <f>'[1]Access-Dez'!I14</f>
        <v>1</v>
      </c>
      <c r="H14" s="49" t="str">
        <f>'[1]Access-Dez'!J14</f>
        <v>0100</v>
      </c>
      <c r="I14" s="48" t="str">
        <f>'[1]Access-Dez'!K14</f>
        <v>RECURSOS ORDINARIOS</v>
      </c>
      <c r="J14" s="49" t="str">
        <f>'[1]Access-Dez'!L14</f>
        <v>1</v>
      </c>
      <c r="K14" s="53"/>
      <c r="L14" s="53"/>
      <c r="M14" s="53"/>
      <c r="N14" s="51">
        <f t="shared" si="0"/>
        <v>0</v>
      </c>
      <c r="O14" s="53"/>
      <c r="P14" s="53">
        <f>'[1]Access-Dez'!M14</f>
        <v>2721737.79</v>
      </c>
      <c r="Q14" s="53"/>
      <c r="R14" s="53">
        <f t="shared" si="1"/>
        <v>2721737.79</v>
      </c>
      <c r="S14" s="53">
        <f>'[1]Access-Dez'!N14</f>
        <v>2721737.79</v>
      </c>
      <c r="T14" s="54">
        <f t="shared" si="2"/>
        <v>1</v>
      </c>
      <c r="U14" s="53">
        <f>'[1]Access-Dez'!N14</f>
        <v>2721737.79</v>
      </c>
      <c r="V14" s="54">
        <f t="shared" si="3"/>
        <v>1</v>
      </c>
      <c r="W14" s="53">
        <f>'[1]Access-Dez'!O14</f>
        <v>2721737.79</v>
      </c>
      <c r="X14" s="54">
        <f t="shared" si="4"/>
        <v>1</v>
      </c>
    </row>
    <row r="15" spans="1:24" ht="28.5" customHeight="1">
      <c r="A15" s="47" t="str">
        <f>'[1]Access-Dez'!A15</f>
        <v>26262</v>
      </c>
      <c r="B15" s="48" t="str">
        <f>'[1]Access-Dez'!B15</f>
        <v>UNIVERSIDADE FEDERAL DE SAO PAULO</v>
      </c>
      <c r="C15" s="49" t="str">
        <f>CONCATENATE('[1]Access-Dez'!C15,".",'[1]Access-Dez'!D15)</f>
        <v>28.846</v>
      </c>
      <c r="D15" s="49" t="str">
        <f>CONCATENATE('[1]Access-Dez'!E15,".",'[1]Access-Dez'!G15)</f>
        <v>0901.00G5</v>
      </c>
      <c r="E15" s="48" t="str">
        <f>'[1]Access-Dez'!F15</f>
        <v>OPERACOES ESPECIAIS: CUMPRIMENTO DE SENTENCAS JUDICIAIS</v>
      </c>
      <c r="F15" s="48" t="str">
        <f>'[1]Access-Dez'!H15</f>
        <v>CONTRIBUICAO DA UNIAO, DE SUAS AUTARQUIAS E FUNDACOES PARA O</v>
      </c>
      <c r="G15" s="49" t="str">
        <f>'[1]Access-Dez'!I15</f>
        <v>1</v>
      </c>
      <c r="H15" s="49" t="str">
        <f>'[1]Access-Dez'!J15</f>
        <v>0100</v>
      </c>
      <c r="I15" s="48" t="str">
        <f>'[1]Access-Dez'!K15</f>
        <v>RECURSOS ORDINARIOS</v>
      </c>
      <c r="J15" s="49" t="str">
        <f>'[1]Access-Dez'!L15</f>
        <v>1</v>
      </c>
      <c r="K15" s="51"/>
      <c r="L15" s="51"/>
      <c r="M15" s="51"/>
      <c r="N15" s="51">
        <f t="shared" si="0"/>
        <v>0</v>
      </c>
      <c r="O15" s="51"/>
      <c r="P15" s="53">
        <f>'[1]Access-Dez'!M15</f>
        <v>204846</v>
      </c>
      <c r="Q15" s="53"/>
      <c r="R15" s="53">
        <f t="shared" si="1"/>
        <v>204846</v>
      </c>
      <c r="S15" s="53">
        <f>'[1]Access-Dez'!N15</f>
        <v>204846</v>
      </c>
      <c r="T15" s="54">
        <f t="shared" si="2"/>
        <v>1</v>
      </c>
      <c r="U15" s="53">
        <f>'[1]Access-Dez'!N15</f>
        <v>204846</v>
      </c>
      <c r="V15" s="54">
        <f t="shared" si="3"/>
        <v>1</v>
      </c>
      <c r="W15" s="53">
        <f>'[1]Access-Dez'!O15</f>
        <v>204846</v>
      </c>
      <c r="X15" s="54">
        <f t="shared" si="4"/>
        <v>1</v>
      </c>
    </row>
    <row r="16" spans="1:24" ht="28.5" customHeight="1">
      <c r="A16" s="47" t="str">
        <f>'[1]Access-Dez'!A16</f>
        <v>26280</v>
      </c>
      <c r="B16" s="48" t="str">
        <f>'[1]Access-Dez'!B16</f>
        <v>FUNDACAO UNIVERSIDADE FEDERAL DE SAO CARLOS</v>
      </c>
      <c r="C16" s="49" t="str">
        <f>CONCATENATE('[1]Access-Dez'!C16,".",'[1]Access-Dez'!D16)</f>
        <v>28.846</v>
      </c>
      <c r="D16" s="49" t="str">
        <f>CONCATENATE('[1]Access-Dez'!E16,".",'[1]Access-Dez'!G16)</f>
        <v>0901.00G5</v>
      </c>
      <c r="E16" s="48" t="str">
        <f>'[1]Access-Dez'!F16</f>
        <v>OPERACOES ESPECIAIS: CUMPRIMENTO DE SENTENCAS JUDICIAIS</v>
      </c>
      <c r="F16" s="48" t="str">
        <f>'[1]Access-Dez'!H16</f>
        <v>CONTRIBUICAO DA UNIAO, DE SUAS AUTARQUIAS E FUNDACOES PARA O</v>
      </c>
      <c r="G16" s="49" t="str">
        <f>'[1]Access-Dez'!I16</f>
        <v>1</v>
      </c>
      <c r="H16" s="49" t="str">
        <f>'[1]Access-Dez'!J16</f>
        <v>0100</v>
      </c>
      <c r="I16" s="48" t="str">
        <f>'[1]Access-Dez'!K16</f>
        <v>RECURSOS ORDINARIOS</v>
      </c>
      <c r="J16" s="49" t="str">
        <f>'[1]Access-Dez'!L16</f>
        <v>1</v>
      </c>
      <c r="K16" s="53"/>
      <c r="L16" s="53"/>
      <c r="M16" s="53"/>
      <c r="N16" s="51">
        <f t="shared" si="0"/>
        <v>0</v>
      </c>
      <c r="O16" s="53"/>
      <c r="P16" s="53">
        <f>'[1]Access-Dez'!M16</f>
        <v>11038</v>
      </c>
      <c r="Q16" s="53"/>
      <c r="R16" s="53">
        <f t="shared" si="1"/>
        <v>11038</v>
      </c>
      <c r="S16" s="53">
        <f>'[1]Access-Dez'!N16</f>
        <v>11038</v>
      </c>
      <c r="T16" s="54">
        <f t="shared" si="2"/>
        <v>1</v>
      </c>
      <c r="U16" s="53">
        <f>'[1]Access-Dez'!N16</f>
        <v>11038</v>
      </c>
      <c r="V16" s="54">
        <f t="shared" si="3"/>
        <v>1</v>
      </c>
      <c r="W16" s="53">
        <f>'[1]Access-Dez'!O16</f>
        <v>11038</v>
      </c>
      <c r="X16" s="54">
        <f t="shared" si="4"/>
        <v>1</v>
      </c>
    </row>
    <row r="17" spans="1:24" ht="28.5" customHeight="1">
      <c r="A17" s="47" t="str">
        <f>'[1]Access-Dez'!A17</f>
        <v>26283</v>
      </c>
      <c r="B17" s="48" t="str">
        <f>'[1]Access-Dez'!B17</f>
        <v>FUNDACAO UNIVERSIDADE FED.DE MATO GROS.DO SUL</v>
      </c>
      <c r="C17" s="49" t="str">
        <f>CONCATENATE('[1]Access-Dez'!C17,".",'[1]Access-Dez'!D17)</f>
        <v>28.846</v>
      </c>
      <c r="D17" s="49" t="str">
        <f>CONCATENATE('[1]Access-Dez'!E17,".",'[1]Access-Dez'!G17)</f>
        <v>0901.0005</v>
      </c>
      <c r="E17" s="48" t="str">
        <f>'[1]Access-Dez'!F17</f>
        <v>OPERACOES ESPECIAIS: CUMPRIMENTO DE SENTENCAS JUDICIAIS</v>
      </c>
      <c r="F17" s="48" t="str">
        <f>'[1]Access-Dez'!H17</f>
        <v>SENTENCAS JUDICIAIS TRANSITADAS EM JULGADO (PRECATORIOS)</v>
      </c>
      <c r="G17" s="49" t="str">
        <f>'[1]Access-Dez'!I17</f>
        <v>1</v>
      </c>
      <c r="H17" s="49" t="str">
        <f>'[1]Access-Dez'!J17</f>
        <v>0100</v>
      </c>
      <c r="I17" s="48" t="str">
        <f>'[1]Access-Dez'!K17</f>
        <v>RECURSOS ORDINARIOS</v>
      </c>
      <c r="J17" s="49" t="str">
        <f>'[1]Access-Dez'!L17</f>
        <v>3</v>
      </c>
      <c r="K17" s="53"/>
      <c r="L17" s="53"/>
      <c r="M17" s="53"/>
      <c r="N17" s="51">
        <f t="shared" si="0"/>
        <v>0</v>
      </c>
      <c r="O17" s="53"/>
      <c r="P17" s="53">
        <f>'[1]Access-Dez'!M17</f>
        <v>7702281.4000000004</v>
      </c>
      <c r="Q17" s="53"/>
      <c r="R17" s="53">
        <f t="shared" si="1"/>
        <v>7702281.4000000004</v>
      </c>
      <c r="S17" s="53">
        <f>'[1]Access-Dez'!N17</f>
        <v>7702281.4000000004</v>
      </c>
      <c r="T17" s="54">
        <f t="shared" si="2"/>
        <v>1</v>
      </c>
      <c r="U17" s="53">
        <f>'[1]Access-Dez'!N17</f>
        <v>7702281.4000000004</v>
      </c>
      <c r="V17" s="54">
        <f t="shared" si="3"/>
        <v>1</v>
      </c>
      <c r="W17" s="53">
        <f>'[1]Access-Dez'!O17</f>
        <v>7702281.4000000004</v>
      </c>
      <c r="X17" s="54">
        <f t="shared" si="4"/>
        <v>1</v>
      </c>
    </row>
    <row r="18" spans="1:24" ht="28.5" customHeight="1">
      <c r="A18" s="47" t="str">
        <f>'[1]Access-Dez'!A18</f>
        <v>26283</v>
      </c>
      <c r="B18" s="48" t="str">
        <f>'[1]Access-Dez'!B18</f>
        <v>FUNDACAO UNIVERSIDADE FED.DE MATO GROS.DO SUL</v>
      </c>
      <c r="C18" s="49" t="str">
        <f>CONCATENATE('[1]Access-Dez'!C18,".",'[1]Access-Dez'!D18)</f>
        <v>28.846</v>
      </c>
      <c r="D18" s="49" t="str">
        <f>CONCATENATE('[1]Access-Dez'!E18,".",'[1]Access-Dez'!G18)</f>
        <v>0901.0005</v>
      </c>
      <c r="E18" s="48" t="str">
        <f>'[1]Access-Dez'!F18</f>
        <v>OPERACOES ESPECIAIS: CUMPRIMENTO DE SENTENCAS JUDICIAIS</v>
      </c>
      <c r="F18" s="48" t="str">
        <f>'[1]Access-Dez'!H18</f>
        <v>SENTENCAS JUDICIAIS TRANSITADAS EM JULGADO (PRECATORIOS)</v>
      </c>
      <c r="G18" s="49" t="str">
        <f>'[1]Access-Dez'!I18</f>
        <v>1</v>
      </c>
      <c r="H18" s="49" t="str">
        <f>'[1]Access-Dez'!J18</f>
        <v>0100</v>
      </c>
      <c r="I18" s="48" t="str">
        <f>'[1]Access-Dez'!K18</f>
        <v>RECURSOS ORDINARIOS</v>
      </c>
      <c r="J18" s="49" t="str">
        <f>'[1]Access-Dez'!L18</f>
        <v>1</v>
      </c>
      <c r="K18" s="51"/>
      <c r="L18" s="51"/>
      <c r="M18" s="51"/>
      <c r="N18" s="51">
        <f t="shared" si="0"/>
        <v>0</v>
      </c>
      <c r="O18" s="51"/>
      <c r="P18" s="53">
        <f>'[1]Access-Dez'!M18</f>
        <v>858113.73</v>
      </c>
      <c r="Q18" s="53"/>
      <c r="R18" s="53">
        <f t="shared" si="1"/>
        <v>858113.73</v>
      </c>
      <c r="S18" s="53">
        <f>'[1]Access-Dez'!N18</f>
        <v>858113.73</v>
      </c>
      <c r="T18" s="54">
        <f t="shared" si="2"/>
        <v>1</v>
      </c>
      <c r="U18" s="53">
        <f>'[1]Access-Dez'!N18</f>
        <v>858113.73</v>
      </c>
      <c r="V18" s="54">
        <f t="shared" si="3"/>
        <v>1</v>
      </c>
      <c r="W18" s="53">
        <f>'[1]Access-Dez'!O18</f>
        <v>858113.73</v>
      </c>
      <c r="X18" s="54">
        <f t="shared" si="4"/>
        <v>1</v>
      </c>
    </row>
    <row r="19" spans="1:24" ht="28.5" customHeight="1">
      <c r="A19" s="47" t="str">
        <f>'[1]Access-Dez'!A19</f>
        <v>26283</v>
      </c>
      <c r="B19" s="48" t="str">
        <f>'[1]Access-Dez'!B19</f>
        <v>FUNDACAO UNIVERSIDADE FED.DE MATO GROS.DO SUL</v>
      </c>
      <c r="C19" s="49" t="str">
        <f>CONCATENATE('[1]Access-Dez'!C19,".",'[1]Access-Dez'!D19)</f>
        <v>28.846</v>
      </c>
      <c r="D19" s="49" t="str">
        <f>CONCATENATE('[1]Access-Dez'!E19,".",'[1]Access-Dez'!G19)</f>
        <v>0901.00G5</v>
      </c>
      <c r="E19" s="48" t="str">
        <f>'[1]Access-Dez'!F19</f>
        <v>OPERACOES ESPECIAIS: CUMPRIMENTO DE SENTENCAS JUDICIAIS</v>
      </c>
      <c r="F19" s="48" t="str">
        <f>'[1]Access-Dez'!H19</f>
        <v>CONTRIBUICAO DA UNIAO, DE SUAS AUTARQUIAS E FUNDACOES PARA O</v>
      </c>
      <c r="G19" s="49" t="str">
        <f>'[1]Access-Dez'!I19</f>
        <v>1</v>
      </c>
      <c r="H19" s="49" t="str">
        <f>'[1]Access-Dez'!J19</f>
        <v>0100</v>
      </c>
      <c r="I19" s="48" t="str">
        <f>'[1]Access-Dez'!K19</f>
        <v>RECURSOS ORDINARIOS</v>
      </c>
      <c r="J19" s="49" t="str">
        <f>'[1]Access-Dez'!L19</f>
        <v>1</v>
      </c>
      <c r="K19" s="51"/>
      <c r="L19" s="51"/>
      <c r="M19" s="51"/>
      <c r="N19" s="51">
        <f t="shared" si="0"/>
        <v>0</v>
      </c>
      <c r="O19" s="51"/>
      <c r="P19" s="53">
        <f>'[1]Access-Dez'!M19</f>
        <v>63057</v>
      </c>
      <c r="Q19" s="53"/>
      <c r="R19" s="53">
        <f t="shared" si="1"/>
        <v>63057</v>
      </c>
      <c r="S19" s="53">
        <f>'[1]Access-Dez'!N19</f>
        <v>63053.120000000003</v>
      </c>
      <c r="T19" s="54">
        <f t="shared" si="2"/>
        <v>0.99993846836988765</v>
      </c>
      <c r="U19" s="53">
        <f>'[1]Access-Dez'!N19</f>
        <v>63053.120000000003</v>
      </c>
      <c r="V19" s="54">
        <f t="shared" si="3"/>
        <v>0.99993846836988765</v>
      </c>
      <c r="W19" s="53">
        <f>'[1]Access-Dez'!O19</f>
        <v>63053.120000000003</v>
      </c>
      <c r="X19" s="54">
        <f t="shared" si="4"/>
        <v>0.99993846836988765</v>
      </c>
    </row>
    <row r="20" spans="1:24" ht="28.5" customHeight="1">
      <c r="A20" s="47" t="str">
        <f>'[1]Access-Dez'!A20</f>
        <v>30202</v>
      </c>
      <c r="B20" s="48" t="str">
        <f>'[1]Access-Dez'!B20</f>
        <v>FUNDACAO NACIONAL DO INDIO</v>
      </c>
      <c r="C20" s="49" t="str">
        <f>CONCATENATE('[1]Access-Dez'!C20,".",'[1]Access-Dez'!D20)</f>
        <v>28.846</v>
      </c>
      <c r="D20" s="49" t="str">
        <f>CONCATENATE('[1]Access-Dez'!E20,".",'[1]Access-Dez'!G20)</f>
        <v>0901.0005</v>
      </c>
      <c r="E20" s="48" t="str">
        <f>'[1]Access-Dez'!F20</f>
        <v>OPERACOES ESPECIAIS: CUMPRIMENTO DE SENTENCAS JUDICIAIS</v>
      </c>
      <c r="F20" s="48" t="str">
        <f>'[1]Access-Dez'!H20</f>
        <v>SENTENCAS JUDICIAIS TRANSITADAS EM JULGADO (PRECATORIOS)</v>
      </c>
      <c r="G20" s="49" t="str">
        <f>'[1]Access-Dez'!I20</f>
        <v>1</v>
      </c>
      <c r="H20" s="49" t="str">
        <f>'[1]Access-Dez'!J20</f>
        <v>0100</v>
      </c>
      <c r="I20" s="48" t="str">
        <f>'[1]Access-Dez'!K20</f>
        <v>RECURSOS ORDINARIOS</v>
      </c>
      <c r="J20" s="49" t="str">
        <f>'[1]Access-Dez'!L20</f>
        <v>3</v>
      </c>
      <c r="K20" s="51"/>
      <c r="L20" s="51"/>
      <c r="M20" s="51"/>
      <c r="N20" s="51">
        <f t="shared" si="0"/>
        <v>0</v>
      </c>
      <c r="O20" s="51"/>
      <c r="P20" s="53">
        <f>'[1]Access-Dez'!M20</f>
        <v>63386.74</v>
      </c>
      <c r="Q20" s="53"/>
      <c r="R20" s="53">
        <f t="shared" si="1"/>
        <v>63386.74</v>
      </c>
      <c r="S20" s="53">
        <f>'[1]Access-Dez'!N20</f>
        <v>63386.74</v>
      </c>
      <c r="T20" s="54">
        <f t="shared" si="2"/>
        <v>1</v>
      </c>
      <c r="U20" s="53">
        <f>'[1]Access-Dez'!N20</f>
        <v>63386.74</v>
      </c>
      <c r="V20" s="54">
        <f t="shared" si="3"/>
        <v>1</v>
      </c>
      <c r="W20" s="53">
        <f>'[1]Access-Dez'!O20</f>
        <v>63386.74</v>
      </c>
      <c r="X20" s="54">
        <f t="shared" si="4"/>
        <v>1</v>
      </c>
    </row>
    <row r="21" spans="1:24" ht="28.5" customHeight="1">
      <c r="A21" s="47" t="str">
        <f>'[1]Access-Dez'!A21</f>
        <v>33201</v>
      </c>
      <c r="B21" s="48" t="str">
        <f>'[1]Access-Dez'!B21</f>
        <v>INSTITUTO NACIONAL DO SEGURO SOCIAL</v>
      </c>
      <c r="C21" s="49" t="str">
        <f>CONCATENATE('[1]Access-Dez'!C21,".",'[1]Access-Dez'!D21)</f>
        <v>28.846</v>
      </c>
      <c r="D21" s="49" t="str">
        <f>CONCATENATE('[1]Access-Dez'!E21,".",'[1]Access-Dez'!G21)</f>
        <v>0901.00G5</v>
      </c>
      <c r="E21" s="48" t="str">
        <f>'[1]Access-Dez'!F21</f>
        <v>OPERACOES ESPECIAIS: CUMPRIMENTO DE SENTENCAS JUDICIAIS</v>
      </c>
      <c r="F21" s="48" t="str">
        <f>'[1]Access-Dez'!H21</f>
        <v>CONTRIBUICAO DA UNIAO, DE SUAS AUTARQUIAS E FUNDACOES PARA O</v>
      </c>
      <c r="G21" s="49" t="str">
        <f>'[1]Access-Dez'!I21</f>
        <v>2</v>
      </c>
      <c r="H21" s="49" t="str">
        <f>'[1]Access-Dez'!J21</f>
        <v>0151</v>
      </c>
      <c r="I21" s="48" t="str">
        <f>'[1]Access-Dez'!K21</f>
        <v>CONTR.SOCIAL S/O LUCRO DAS PESSOAS JURIDICAS</v>
      </c>
      <c r="J21" s="49" t="str">
        <f>'[1]Access-Dez'!L21</f>
        <v>1</v>
      </c>
      <c r="K21" s="51"/>
      <c r="L21" s="51"/>
      <c r="M21" s="51"/>
      <c r="N21" s="51">
        <f t="shared" si="0"/>
        <v>0</v>
      </c>
      <c r="O21" s="51"/>
      <c r="P21" s="53">
        <f>'[1]Access-Dez'!M21</f>
        <v>0</v>
      </c>
      <c r="Q21" s="53"/>
      <c r="R21" s="53">
        <f t="shared" si="1"/>
        <v>0</v>
      </c>
      <c r="S21" s="53">
        <f>'[1]Access-Dez'!N21</f>
        <v>0</v>
      </c>
      <c r="T21" s="54">
        <f t="shared" si="2"/>
        <v>0</v>
      </c>
      <c r="U21" s="53">
        <f>'[1]Access-Dez'!N21</f>
        <v>0</v>
      </c>
      <c r="V21" s="54">
        <f t="shared" si="3"/>
        <v>0</v>
      </c>
      <c r="W21" s="53">
        <f>'[1]Access-Dez'!O21</f>
        <v>0</v>
      </c>
      <c r="X21" s="54">
        <f t="shared" si="4"/>
        <v>0</v>
      </c>
    </row>
    <row r="22" spans="1:24" ht="28.5" customHeight="1">
      <c r="A22" s="47" t="str">
        <f>'[1]Access-Dez'!A22</f>
        <v>36211</v>
      </c>
      <c r="B22" s="48" t="str">
        <f>'[1]Access-Dez'!B22</f>
        <v>FUNDACAO NACIONAL DE SAUDE</v>
      </c>
      <c r="C22" s="49" t="str">
        <f>CONCATENATE('[1]Access-Dez'!C22,".",'[1]Access-Dez'!D22)</f>
        <v>28.846</v>
      </c>
      <c r="D22" s="49" t="str">
        <f>CONCATENATE('[1]Access-Dez'!E22,".",'[1]Access-Dez'!G22)</f>
        <v>0901.00G5</v>
      </c>
      <c r="E22" s="48" t="str">
        <f>'[1]Access-Dez'!F22</f>
        <v>OPERACOES ESPECIAIS: CUMPRIMENTO DE SENTENCAS JUDICIAIS</v>
      </c>
      <c r="F22" s="48" t="str">
        <f>'[1]Access-Dez'!H22</f>
        <v>CONTRIBUICAO DA UNIAO, DE SUAS AUTARQUIAS E FUNDACOES PARA O</v>
      </c>
      <c r="G22" s="49" t="str">
        <f>'[1]Access-Dez'!I22</f>
        <v>2</v>
      </c>
      <c r="H22" s="49" t="str">
        <f>'[1]Access-Dez'!J22</f>
        <v>6151</v>
      </c>
      <c r="I22" s="48" t="str">
        <f>'[1]Access-Dez'!K22</f>
        <v>CONTR.SOCIAL S/O LUCRO DAS PESSOAS JURIDICAS</v>
      </c>
      <c r="J22" s="49" t="str">
        <f>'[1]Access-Dez'!L22</f>
        <v>1</v>
      </c>
      <c r="K22" s="51"/>
      <c r="L22" s="51"/>
      <c r="M22" s="51"/>
      <c r="N22" s="51">
        <f t="shared" si="0"/>
        <v>0</v>
      </c>
      <c r="O22" s="51"/>
      <c r="P22" s="53">
        <f>'[1]Access-Dez'!M22</f>
        <v>12549</v>
      </c>
      <c r="Q22" s="53"/>
      <c r="R22" s="53">
        <f t="shared" si="1"/>
        <v>12549</v>
      </c>
      <c r="S22" s="53">
        <f>'[1]Access-Dez'!N22</f>
        <v>12548.94</v>
      </c>
      <c r="T22" s="54">
        <f t="shared" si="2"/>
        <v>0.99999521874252928</v>
      </c>
      <c r="U22" s="53">
        <f>'[1]Access-Dez'!N22</f>
        <v>12548.94</v>
      </c>
      <c r="V22" s="54">
        <f t="shared" si="3"/>
        <v>0.99999521874252928</v>
      </c>
      <c r="W22" s="53">
        <f>'[1]Access-Dez'!O22</f>
        <v>12548.94</v>
      </c>
      <c r="X22" s="54">
        <f t="shared" si="4"/>
        <v>0.99999521874252928</v>
      </c>
    </row>
    <row r="23" spans="1:24" ht="28.5" customHeight="1">
      <c r="A23" s="47" t="str">
        <f>'[1]Access-Dez'!A23</f>
        <v>39252</v>
      </c>
      <c r="B23" s="48" t="str">
        <f>'[1]Access-Dez'!B23</f>
        <v>DEPTO.NAC.DE INFRA±ESTRUT.DE TRANSPORTES-DNIT</v>
      </c>
      <c r="C23" s="49" t="str">
        <f>CONCATENATE('[1]Access-Dez'!C23,".",'[1]Access-Dez'!D23)</f>
        <v>28.846</v>
      </c>
      <c r="D23" s="49" t="str">
        <f>CONCATENATE('[1]Access-Dez'!E23,".",'[1]Access-Dez'!G23)</f>
        <v>0901.0005</v>
      </c>
      <c r="E23" s="48" t="str">
        <f>'[1]Access-Dez'!F23</f>
        <v>OPERACOES ESPECIAIS: CUMPRIMENTO DE SENTENCAS JUDICIAIS</v>
      </c>
      <c r="F23" s="48" t="str">
        <f>'[1]Access-Dez'!H23</f>
        <v>SENTENCAS JUDICIAIS TRANSITADAS EM JULGADO (PRECATORIOS)</v>
      </c>
      <c r="G23" s="49" t="str">
        <f>'[1]Access-Dez'!I23</f>
        <v>1</v>
      </c>
      <c r="H23" s="49" t="str">
        <f>'[1]Access-Dez'!J23</f>
        <v>0100</v>
      </c>
      <c r="I23" s="48" t="str">
        <f>'[1]Access-Dez'!K23</f>
        <v>RECURSOS ORDINARIOS</v>
      </c>
      <c r="J23" s="49" t="str">
        <f>'[1]Access-Dez'!L23</f>
        <v>5</v>
      </c>
      <c r="K23" s="53"/>
      <c r="L23" s="53"/>
      <c r="M23" s="53"/>
      <c r="N23" s="51">
        <f t="shared" si="0"/>
        <v>0</v>
      </c>
      <c r="O23" s="53"/>
      <c r="P23" s="53">
        <f>'[1]Access-Dez'!M23</f>
        <v>260189.01</v>
      </c>
      <c r="Q23" s="53"/>
      <c r="R23" s="53">
        <f t="shared" si="1"/>
        <v>260189.01</v>
      </c>
      <c r="S23" s="53">
        <f>'[1]Access-Dez'!N23</f>
        <v>260189.01</v>
      </c>
      <c r="T23" s="54">
        <f t="shared" si="2"/>
        <v>1</v>
      </c>
      <c r="U23" s="53">
        <f>'[1]Access-Dez'!N23</f>
        <v>260189.01</v>
      </c>
      <c r="V23" s="54">
        <f t="shared" si="3"/>
        <v>1</v>
      </c>
      <c r="W23" s="53">
        <f>'[1]Access-Dez'!O23</f>
        <v>260189.01</v>
      </c>
      <c r="X23" s="54">
        <f t="shared" si="4"/>
        <v>1</v>
      </c>
    </row>
    <row r="24" spans="1:24" ht="28.5" customHeight="1">
      <c r="A24" s="47" t="str">
        <f>'[1]Access-Dez'!A24</f>
        <v>40201</v>
      </c>
      <c r="B24" s="48" t="str">
        <f>'[1]Access-Dez'!B24</f>
        <v>INSTITUTO NACIONAL DO SEGURO SOCIAL - INSS</v>
      </c>
      <c r="C24" s="49" t="str">
        <f>CONCATENATE('[1]Access-Dez'!C24,".",'[1]Access-Dez'!D24)</f>
        <v>28.846</v>
      </c>
      <c r="D24" s="49" t="str">
        <f>CONCATENATE('[1]Access-Dez'!E24,".",'[1]Access-Dez'!G24)</f>
        <v>0901.0005</v>
      </c>
      <c r="E24" s="48" t="str">
        <f>'[1]Access-Dez'!F24</f>
        <v>OPERACOES ESPECIAIS: CUMPRIMENTO DE SENTENCAS JUDICIAIS</v>
      </c>
      <c r="F24" s="48" t="str">
        <f>'[1]Access-Dez'!H24</f>
        <v>SENTENCAS JUDICIAIS TRANSITADAS EM JULGADO (PRECATORIOS)</v>
      </c>
      <c r="G24" s="49" t="str">
        <f>'[1]Access-Dez'!I24</f>
        <v>2</v>
      </c>
      <c r="H24" s="49" t="str">
        <f>'[1]Access-Dez'!J24</f>
        <v>0100</v>
      </c>
      <c r="I24" s="48" t="str">
        <f>'[1]Access-Dez'!K24</f>
        <v>RECURSOS ORDINARIOS</v>
      </c>
      <c r="J24" s="49" t="str">
        <f>'[1]Access-Dez'!L24</f>
        <v>1</v>
      </c>
      <c r="K24" s="53"/>
      <c r="L24" s="53"/>
      <c r="M24" s="53"/>
      <c r="N24" s="51">
        <f t="shared" si="0"/>
        <v>0</v>
      </c>
      <c r="O24" s="53"/>
      <c r="P24" s="53">
        <f>'[1]Access-Dez'!M24</f>
        <v>589733.31000000006</v>
      </c>
      <c r="Q24" s="53"/>
      <c r="R24" s="53">
        <f t="shared" si="1"/>
        <v>589733.31000000006</v>
      </c>
      <c r="S24" s="53">
        <f>'[1]Access-Dez'!N24</f>
        <v>589733.31000000006</v>
      </c>
      <c r="T24" s="54">
        <f t="shared" si="2"/>
        <v>1</v>
      </c>
      <c r="U24" s="53">
        <f>'[1]Access-Dez'!N24</f>
        <v>589733.31000000006</v>
      </c>
      <c r="V24" s="54">
        <f t="shared" si="3"/>
        <v>1</v>
      </c>
      <c r="W24" s="53">
        <f>'[1]Access-Dez'!O24</f>
        <v>589733.31000000006</v>
      </c>
      <c r="X24" s="54">
        <f t="shared" si="4"/>
        <v>1</v>
      </c>
    </row>
    <row r="25" spans="1:24" ht="28.5" customHeight="1">
      <c r="A25" s="47" t="str">
        <f>'[1]Access-Dez'!A25</f>
        <v>40201</v>
      </c>
      <c r="B25" s="48" t="str">
        <f>'[1]Access-Dez'!B25</f>
        <v>INSTITUTO NACIONAL DO SEGURO SOCIAL - INSS</v>
      </c>
      <c r="C25" s="49" t="str">
        <f>CONCATENATE('[1]Access-Dez'!C25,".",'[1]Access-Dez'!D25)</f>
        <v>28.846</v>
      </c>
      <c r="D25" s="49" t="str">
        <f>CONCATENATE('[1]Access-Dez'!E25,".",'[1]Access-Dez'!G25)</f>
        <v>0901.0005</v>
      </c>
      <c r="E25" s="48" t="str">
        <f>'[1]Access-Dez'!F25</f>
        <v>OPERACOES ESPECIAIS: CUMPRIMENTO DE SENTENCAS JUDICIAIS</v>
      </c>
      <c r="F25" s="48" t="str">
        <f>'[1]Access-Dez'!H25</f>
        <v>SENTENCAS JUDICIAIS TRANSITADAS EM JULGADO (PRECATORIOS)</v>
      </c>
      <c r="G25" s="49" t="str">
        <f>'[1]Access-Dez'!I25</f>
        <v>2</v>
      </c>
      <c r="H25" s="49" t="str">
        <f>'[1]Access-Dez'!J25</f>
        <v>0151</v>
      </c>
      <c r="I25" s="48" t="str">
        <f>'[1]Access-Dez'!K25</f>
        <v>CONTR.SOCIAL S/O LUCRO DAS PESSOAS JURIDICAS</v>
      </c>
      <c r="J25" s="49" t="str">
        <f>'[1]Access-Dez'!L25</f>
        <v>3</v>
      </c>
      <c r="K25" s="51"/>
      <c r="L25" s="51"/>
      <c r="M25" s="51"/>
      <c r="N25" s="51">
        <f t="shared" si="0"/>
        <v>0</v>
      </c>
      <c r="O25" s="51"/>
      <c r="P25" s="53">
        <f>'[1]Access-Dez'!M25</f>
        <v>37613886.789999999</v>
      </c>
      <c r="Q25" s="53"/>
      <c r="R25" s="53">
        <f t="shared" si="1"/>
        <v>37613886.789999999</v>
      </c>
      <c r="S25" s="53">
        <f>'[1]Access-Dez'!N25</f>
        <v>37613886.789999999</v>
      </c>
      <c r="T25" s="54">
        <f t="shared" si="2"/>
        <v>1</v>
      </c>
      <c r="U25" s="53">
        <f>'[1]Access-Dez'!N25</f>
        <v>37613886.789999999</v>
      </c>
      <c r="V25" s="54">
        <f t="shared" si="3"/>
        <v>1</v>
      </c>
      <c r="W25" s="53">
        <f>'[1]Access-Dez'!O25</f>
        <v>37613886.789999999</v>
      </c>
      <c r="X25" s="54">
        <f t="shared" si="4"/>
        <v>1</v>
      </c>
    </row>
    <row r="26" spans="1:24" ht="28.5" customHeight="1">
      <c r="A26" s="47" t="str">
        <f>'[1]Access-Dez'!A26</f>
        <v>40201</v>
      </c>
      <c r="B26" s="48" t="str">
        <f>'[1]Access-Dez'!B26</f>
        <v>INSTITUTO NACIONAL DO SEGURO SOCIAL - INSS</v>
      </c>
      <c r="C26" s="49" t="str">
        <f>CONCATENATE('[1]Access-Dez'!C26,".",'[1]Access-Dez'!D26)</f>
        <v>28.846</v>
      </c>
      <c r="D26" s="49" t="str">
        <f>CONCATENATE('[1]Access-Dez'!E26,".",'[1]Access-Dez'!G26)</f>
        <v>0901.0005</v>
      </c>
      <c r="E26" s="48" t="str">
        <f>'[1]Access-Dez'!F26</f>
        <v>OPERACOES ESPECIAIS: CUMPRIMENTO DE SENTENCAS JUDICIAIS</v>
      </c>
      <c r="F26" s="48" t="str">
        <f>'[1]Access-Dez'!H26</f>
        <v>SENTENCAS JUDICIAIS TRANSITADAS EM JULGADO (PRECATORIOS)</v>
      </c>
      <c r="G26" s="49" t="str">
        <f>'[1]Access-Dez'!I26</f>
        <v>2</v>
      </c>
      <c r="H26" s="49" t="str">
        <f>'[1]Access-Dez'!J26</f>
        <v>0151</v>
      </c>
      <c r="I26" s="48" t="str">
        <f>'[1]Access-Dez'!K26</f>
        <v>CONTR.SOCIAL S/O LUCRO DAS PESSOAS JURIDICAS</v>
      </c>
      <c r="J26" s="49" t="str">
        <f>'[1]Access-Dez'!L26</f>
        <v>1</v>
      </c>
      <c r="K26" s="51"/>
      <c r="L26" s="51"/>
      <c r="M26" s="51"/>
      <c r="N26" s="51">
        <f t="shared" si="0"/>
        <v>0</v>
      </c>
      <c r="O26" s="51"/>
      <c r="P26" s="53">
        <f>'[1]Access-Dez'!M26</f>
        <v>12322087</v>
      </c>
      <c r="Q26" s="53"/>
      <c r="R26" s="53">
        <f t="shared" si="1"/>
        <v>12322087</v>
      </c>
      <c r="S26" s="53">
        <f>'[1]Access-Dez'!N26</f>
        <v>12322087</v>
      </c>
      <c r="T26" s="54">
        <f t="shared" si="2"/>
        <v>1</v>
      </c>
      <c r="U26" s="53">
        <f>'[1]Access-Dez'!N26</f>
        <v>12322087</v>
      </c>
      <c r="V26" s="54">
        <f t="shared" si="3"/>
        <v>1</v>
      </c>
      <c r="W26" s="53">
        <f>'[1]Access-Dez'!O26</f>
        <v>12322087</v>
      </c>
      <c r="X26" s="54">
        <f t="shared" si="4"/>
        <v>1</v>
      </c>
    </row>
    <row r="27" spans="1:24" ht="28.5" customHeight="1">
      <c r="A27" s="47" t="str">
        <f>'[1]Access-Dez'!A27</f>
        <v>40201</v>
      </c>
      <c r="B27" s="48" t="str">
        <f>'[1]Access-Dez'!B27</f>
        <v>INSTITUTO NACIONAL DO SEGURO SOCIAL - INSS</v>
      </c>
      <c r="C27" s="49" t="str">
        <f>CONCATENATE('[1]Access-Dez'!C27,".",'[1]Access-Dez'!D27)</f>
        <v>28.846</v>
      </c>
      <c r="D27" s="49" t="str">
        <f>CONCATENATE('[1]Access-Dez'!E27,".",'[1]Access-Dez'!G27)</f>
        <v>0901.00G5</v>
      </c>
      <c r="E27" s="48" t="str">
        <f>'[1]Access-Dez'!F27</f>
        <v>OPERACOES ESPECIAIS: CUMPRIMENTO DE SENTENCAS JUDICIAIS</v>
      </c>
      <c r="F27" s="48" t="str">
        <f>'[1]Access-Dez'!H27</f>
        <v>CONTRIBUICAO DA UNIAO, DE SUAS AUTARQUIAS E FUNDACOES PARA O</v>
      </c>
      <c r="G27" s="49" t="str">
        <f>'[1]Access-Dez'!I27</f>
        <v>2</v>
      </c>
      <c r="H27" s="49" t="str">
        <f>'[1]Access-Dez'!J27</f>
        <v>0151</v>
      </c>
      <c r="I27" s="48" t="str">
        <f>'[1]Access-Dez'!K27</f>
        <v>CONTR.SOCIAL S/O LUCRO DAS PESSOAS JURIDICAS</v>
      </c>
      <c r="J27" s="49" t="str">
        <f>'[1]Access-Dez'!L27</f>
        <v>1</v>
      </c>
      <c r="K27" s="51"/>
      <c r="L27" s="51"/>
      <c r="M27" s="51"/>
      <c r="N27" s="51">
        <f t="shared" si="0"/>
        <v>0</v>
      </c>
      <c r="O27" s="51"/>
      <c r="P27" s="53">
        <f>'[1]Access-Dez'!M27</f>
        <v>412914</v>
      </c>
      <c r="Q27" s="53"/>
      <c r="R27" s="53">
        <f t="shared" si="1"/>
        <v>412914</v>
      </c>
      <c r="S27" s="53">
        <f>'[1]Access-Dez'!N27</f>
        <v>412909.88</v>
      </c>
      <c r="T27" s="54">
        <f t="shared" si="2"/>
        <v>0.99999002213535992</v>
      </c>
      <c r="U27" s="53">
        <f>'[1]Access-Dez'!N27</f>
        <v>412909.88</v>
      </c>
      <c r="V27" s="54">
        <f t="shared" si="3"/>
        <v>0.99999002213535992</v>
      </c>
      <c r="W27" s="53">
        <f>'[1]Access-Dez'!O27</f>
        <v>412909.88</v>
      </c>
      <c r="X27" s="54">
        <f t="shared" si="4"/>
        <v>0.99999002213535992</v>
      </c>
    </row>
    <row r="28" spans="1:24" ht="28.5" customHeight="1">
      <c r="A28" s="47" t="str">
        <f>'[1]Access-Dez'!A28</f>
        <v>40203</v>
      </c>
      <c r="B28" s="48" t="str">
        <f>'[1]Access-Dez'!B28</f>
        <v>FUNDACAO JORGE DUPRAT FIG.DE SEG.MED.TRABALHO</v>
      </c>
      <c r="C28" s="49" t="str">
        <f>CONCATENATE('[1]Access-Dez'!C28,".",'[1]Access-Dez'!D28)</f>
        <v>28.846</v>
      </c>
      <c r="D28" s="49" t="str">
        <f>CONCATENATE('[1]Access-Dez'!E28,".",'[1]Access-Dez'!G28)</f>
        <v>0901.0005</v>
      </c>
      <c r="E28" s="48" t="str">
        <f>'[1]Access-Dez'!F28</f>
        <v>OPERACOES ESPECIAIS: CUMPRIMENTO DE SENTENCAS JUDICIAIS</v>
      </c>
      <c r="F28" s="48" t="str">
        <f>'[1]Access-Dez'!H28</f>
        <v>SENTENCAS JUDICIAIS TRANSITADAS EM JULGADO (PRECATORIOS)</v>
      </c>
      <c r="G28" s="49" t="str">
        <f>'[1]Access-Dez'!I28</f>
        <v>1</v>
      </c>
      <c r="H28" s="49" t="str">
        <f>'[1]Access-Dez'!J28</f>
        <v>0100</v>
      </c>
      <c r="I28" s="48" t="str">
        <f>'[1]Access-Dez'!K28</f>
        <v>RECURSOS ORDINARIOS</v>
      </c>
      <c r="J28" s="49" t="str">
        <f>'[1]Access-Dez'!L28</f>
        <v>1</v>
      </c>
      <c r="K28" s="51"/>
      <c r="L28" s="51"/>
      <c r="M28" s="51"/>
      <c r="N28" s="51">
        <f t="shared" si="0"/>
        <v>0</v>
      </c>
      <c r="O28" s="51"/>
      <c r="P28" s="53">
        <f>'[1]Access-Dez'!M28</f>
        <v>273930.43</v>
      </c>
      <c r="Q28" s="53"/>
      <c r="R28" s="53">
        <f t="shared" si="1"/>
        <v>273930.43</v>
      </c>
      <c r="S28" s="53">
        <f>'[1]Access-Dez'!N28</f>
        <v>273930.43</v>
      </c>
      <c r="T28" s="54">
        <f t="shared" si="2"/>
        <v>1</v>
      </c>
      <c r="U28" s="53">
        <f>'[1]Access-Dez'!N28</f>
        <v>273930.43</v>
      </c>
      <c r="V28" s="54">
        <f t="shared" si="3"/>
        <v>1</v>
      </c>
      <c r="W28" s="53">
        <f>'[1]Access-Dez'!O28</f>
        <v>273930.43</v>
      </c>
      <c r="X28" s="54">
        <f t="shared" si="4"/>
        <v>1</v>
      </c>
    </row>
    <row r="29" spans="1:24" ht="28.5" customHeight="1">
      <c r="A29" s="47" t="str">
        <f>'[1]Access-Dez'!A29</f>
        <v>40904</v>
      </c>
      <c r="B29" s="48" t="str">
        <f>'[1]Access-Dez'!B29</f>
        <v>FUNDO DO REGIME GERAL DA PREVID.SOCIAL- FRGPS</v>
      </c>
      <c r="C29" s="49" t="str">
        <f>CONCATENATE('[1]Access-Dez'!C29,".",'[1]Access-Dez'!D29)</f>
        <v>28.846</v>
      </c>
      <c r="D29" s="49" t="str">
        <f>CONCATENATE('[1]Access-Dez'!E29,".",'[1]Access-Dez'!G29)</f>
        <v>0901.0005</v>
      </c>
      <c r="E29" s="48" t="str">
        <f>'[1]Access-Dez'!F29</f>
        <v>OPERACOES ESPECIAIS: CUMPRIMENTO DE SENTENCAS JUDICIAIS</v>
      </c>
      <c r="F29" s="48" t="str">
        <f>'[1]Access-Dez'!H29</f>
        <v>SENTENCAS JUDICIAIS TRANSITADAS EM JULGADO (PRECATORIOS)</v>
      </c>
      <c r="G29" s="49" t="str">
        <f>'[1]Access-Dez'!I29</f>
        <v>2</v>
      </c>
      <c r="H29" s="49" t="str">
        <f>'[1]Access-Dez'!J29</f>
        <v>0100</v>
      </c>
      <c r="I29" s="48" t="str">
        <f>'[1]Access-Dez'!K29</f>
        <v>RECURSOS ORDINARIOS</v>
      </c>
      <c r="J29" s="49" t="str">
        <f>'[1]Access-Dez'!L29</f>
        <v>3</v>
      </c>
      <c r="K29" s="51"/>
      <c r="L29" s="51"/>
      <c r="M29" s="51"/>
      <c r="N29" s="51">
        <f t="shared" si="0"/>
        <v>0</v>
      </c>
      <c r="O29" s="51"/>
      <c r="P29" s="53">
        <f>'[1]Access-Dez'!M29</f>
        <v>1725121648.8099999</v>
      </c>
      <c r="Q29" s="53"/>
      <c r="R29" s="53">
        <f t="shared" si="1"/>
        <v>1725121648.8099999</v>
      </c>
      <c r="S29" s="53">
        <f>'[1]Access-Dez'!N29</f>
        <v>1725121648.8099999</v>
      </c>
      <c r="T29" s="54">
        <f t="shared" si="2"/>
        <v>1</v>
      </c>
      <c r="U29" s="53">
        <f>'[1]Access-Dez'!N29</f>
        <v>1725121648.8099999</v>
      </c>
      <c r="V29" s="54">
        <f t="shared" si="3"/>
        <v>1</v>
      </c>
      <c r="W29" s="53">
        <f>'[1]Access-Dez'!O29</f>
        <v>1725121648.8099999</v>
      </c>
      <c r="X29" s="54">
        <f t="shared" si="4"/>
        <v>1</v>
      </c>
    </row>
    <row r="30" spans="1:24" ht="28.5" customHeight="1">
      <c r="A30" s="47" t="str">
        <f>'[1]Access-Dez'!A30</f>
        <v>40904</v>
      </c>
      <c r="B30" s="48" t="str">
        <f>'[1]Access-Dez'!B30</f>
        <v>FUNDO DO REGIME GERAL DA PREVID.SOCIAL- FRGPS</v>
      </c>
      <c r="C30" s="49" t="str">
        <f>CONCATENATE('[1]Access-Dez'!C30,".",'[1]Access-Dez'!D30)</f>
        <v>28.846</v>
      </c>
      <c r="D30" s="49" t="str">
        <f>CONCATENATE('[1]Access-Dez'!E30,".",'[1]Access-Dez'!G30)</f>
        <v>0901.0625</v>
      </c>
      <c r="E30" s="48" t="str">
        <f>'[1]Access-Dez'!F30</f>
        <v>OPERACOES ESPECIAIS: CUMPRIMENTO DE SENTENCAS JUDICIAIS</v>
      </c>
      <c r="F30" s="48" t="str">
        <f>'[1]Access-Dez'!H30</f>
        <v>SENTENCAS JUDICIAIS TRANSITADAS EM JULGADO DE PEQUENO VALOR</v>
      </c>
      <c r="G30" s="49" t="str">
        <f>'[1]Access-Dez'!I30</f>
        <v>2</v>
      </c>
      <c r="H30" s="49" t="str">
        <f>'[1]Access-Dez'!J30</f>
        <v>0100</v>
      </c>
      <c r="I30" s="48" t="str">
        <f>'[1]Access-Dez'!K30</f>
        <v>RECURSOS ORDINARIOS</v>
      </c>
      <c r="J30" s="49" t="str">
        <f>'[1]Access-Dez'!L30</f>
        <v>3</v>
      </c>
      <c r="K30" s="51"/>
      <c r="L30" s="51"/>
      <c r="M30" s="51"/>
      <c r="N30" s="51">
        <f t="shared" si="0"/>
        <v>0</v>
      </c>
      <c r="O30" s="51"/>
      <c r="P30" s="53">
        <f>'[1]Access-Dez'!M30</f>
        <v>1448072313</v>
      </c>
      <c r="Q30" s="53"/>
      <c r="R30" s="53">
        <f t="shared" si="1"/>
        <v>1448072313</v>
      </c>
      <c r="S30" s="53">
        <f>'[1]Access-Dez'!N30</f>
        <v>1448072313</v>
      </c>
      <c r="T30" s="54">
        <f t="shared" si="2"/>
        <v>1</v>
      </c>
      <c r="U30" s="53">
        <f>'[1]Access-Dez'!N30</f>
        <v>1448072313</v>
      </c>
      <c r="V30" s="54">
        <f t="shared" si="3"/>
        <v>1</v>
      </c>
      <c r="W30" s="53">
        <f>'[1]Access-Dez'!O30</f>
        <v>1447904970.3</v>
      </c>
      <c r="X30" s="54">
        <f t="shared" si="4"/>
        <v>0.99988443760819279</v>
      </c>
    </row>
    <row r="31" spans="1:24" ht="28.5" customHeight="1">
      <c r="A31" s="47" t="str">
        <f>'[1]Access-Dez'!A31</f>
        <v>42204</v>
      </c>
      <c r="B31" s="48" t="str">
        <f>'[1]Access-Dez'!B31</f>
        <v>INSTITUTO DO PATRIMONIO HIST. E ART. NACIONAL</v>
      </c>
      <c r="C31" s="49" t="str">
        <f>CONCATENATE('[1]Access-Dez'!C31,".",'[1]Access-Dez'!D31)</f>
        <v>28.846</v>
      </c>
      <c r="D31" s="49" t="str">
        <f>CONCATENATE('[1]Access-Dez'!E31,".",'[1]Access-Dez'!G31)</f>
        <v>0901.00G5</v>
      </c>
      <c r="E31" s="48" t="str">
        <f>'[1]Access-Dez'!F31</f>
        <v>OPERACOES ESPECIAIS: CUMPRIMENTO DE SENTENCAS JUDICIAIS</v>
      </c>
      <c r="F31" s="48" t="str">
        <f>'[1]Access-Dez'!H31</f>
        <v>CONTRIBUICAO DA UNIAO, DE SUAS AUTARQUIAS E FUNDACOES PARA O</v>
      </c>
      <c r="G31" s="49" t="str">
        <f>'[1]Access-Dez'!I31</f>
        <v>1</v>
      </c>
      <c r="H31" s="49" t="str">
        <f>'[1]Access-Dez'!J31</f>
        <v>0100</v>
      </c>
      <c r="I31" s="48" t="str">
        <f>'[1]Access-Dez'!K31</f>
        <v>RECURSOS ORDINARIOS</v>
      </c>
      <c r="J31" s="49" t="str">
        <f>'[1]Access-Dez'!L31</f>
        <v>1</v>
      </c>
      <c r="K31" s="51"/>
      <c r="L31" s="51"/>
      <c r="M31" s="51"/>
      <c r="N31" s="51">
        <f t="shared" si="0"/>
        <v>0</v>
      </c>
      <c r="O31" s="51"/>
      <c r="P31" s="53">
        <f>'[1]Access-Dez'!M31</f>
        <v>37032</v>
      </c>
      <c r="Q31" s="53"/>
      <c r="R31" s="53">
        <f t="shared" si="1"/>
        <v>37032</v>
      </c>
      <c r="S31" s="53">
        <f>'[1]Access-Dez'!N31</f>
        <v>37031</v>
      </c>
      <c r="T31" s="54">
        <f t="shared" si="2"/>
        <v>0.99997299632750059</v>
      </c>
      <c r="U31" s="53">
        <f>'[1]Access-Dez'!N31</f>
        <v>37031</v>
      </c>
      <c r="V31" s="54">
        <f t="shared" si="3"/>
        <v>0.99997299632750059</v>
      </c>
      <c r="W31" s="53">
        <f>'[1]Access-Dez'!O31</f>
        <v>37031</v>
      </c>
      <c r="X31" s="54">
        <f t="shared" si="4"/>
        <v>0.99997299632750059</v>
      </c>
    </row>
    <row r="32" spans="1:24" ht="28.5" customHeight="1">
      <c r="A32" s="47" t="str">
        <f>'[1]Access-Dez'!A32</f>
        <v>44201</v>
      </c>
      <c r="B32" s="48" t="str">
        <f>'[1]Access-Dez'!B32</f>
        <v>INST.BRAS.DO MEIO AMB.E REC.NAT.RENOVAVEIS</v>
      </c>
      <c r="C32" s="49" t="str">
        <f>CONCATENATE('[1]Access-Dez'!C32,".",'[1]Access-Dez'!D32)</f>
        <v>28.846</v>
      </c>
      <c r="D32" s="49" t="str">
        <f>CONCATENATE('[1]Access-Dez'!E32,".",'[1]Access-Dez'!G32)</f>
        <v>0901.0005</v>
      </c>
      <c r="E32" s="48" t="str">
        <f>'[1]Access-Dez'!F32</f>
        <v>OPERACOES ESPECIAIS: CUMPRIMENTO DE SENTENCAS JUDICIAIS</v>
      </c>
      <c r="F32" s="48" t="str">
        <f>'[1]Access-Dez'!H32</f>
        <v>SENTENCAS JUDICIAIS TRANSITADAS EM JULGADO (PRECATORIOS)</v>
      </c>
      <c r="G32" s="49" t="str">
        <f>'[1]Access-Dez'!I32</f>
        <v>1</v>
      </c>
      <c r="H32" s="49" t="str">
        <f>'[1]Access-Dez'!J32</f>
        <v>0100</v>
      </c>
      <c r="I32" s="48" t="str">
        <f>'[1]Access-Dez'!K32</f>
        <v>RECURSOS ORDINARIOS</v>
      </c>
      <c r="J32" s="49" t="str">
        <f>'[1]Access-Dez'!L32</f>
        <v>3</v>
      </c>
      <c r="K32" s="51"/>
      <c r="L32" s="51"/>
      <c r="M32" s="51"/>
      <c r="N32" s="51">
        <f t="shared" si="0"/>
        <v>0</v>
      </c>
      <c r="O32" s="51"/>
      <c r="P32" s="53">
        <f>'[1]Access-Dez'!M32</f>
        <v>110617.37</v>
      </c>
      <c r="Q32" s="53"/>
      <c r="R32" s="53">
        <f t="shared" si="1"/>
        <v>110617.37</v>
      </c>
      <c r="S32" s="53">
        <f>'[1]Access-Dez'!N32</f>
        <v>110617.37</v>
      </c>
      <c r="T32" s="54">
        <f t="shared" si="2"/>
        <v>1</v>
      </c>
      <c r="U32" s="53">
        <f>'[1]Access-Dez'!N32</f>
        <v>110617.37</v>
      </c>
      <c r="V32" s="54">
        <f t="shared" si="3"/>
        <v>1</v>
      </c>
      <c r="W32" s="53">
        <f>'[1]Access-Dez'!O32</f>
        <v>110617.37</v>
      </c>
      <c r="X32" s="54">
        <f t="shared" si="4"/>
        <v>1</v>
      </c>
    </row>
    <row r="33" spans="1:24" ht="28.5" customHeight="1">
      <c r="A33" s="47" t="str">
        <f>'[1]Access-Dez'!A33</f>
        <v>44201</v>
      </c>
      <c r="B33" s="48" t="str">
        <f>'[1]Access-Dez'!B33</f>
        <v>INST.BRAS.DO MEIO AMB.E REC.NAT.RENOVAVEIS</v>
      </c>
      <c r="C33" s="49" t="str">
        <f>CONCATENATE('[1]Access-Dez'!C33,".",'[1]Access-Dez'!D33)</f>
        <v>28.846</v>
      </c>
      <c r="D33" s="49" t="str">
        <f>CONCATENATE('[1]Access-Dez'!E33,".",'[1]Access-Dez'!G33)</f>
        <v>0901.0005</v>
      </c>
      <c r="E33" s="48" t="str">
        <f>'[1]Access-Dez'!F33</f>
        <v>OPERACOES ESPECIAIS: CUMPRIMENTO DE SENTENCAS JUDICIAIS</v>
      </c>
      <c r="F33" s="48" t="str">
        <f>'[1]Access-Dez'!H33</f>
        <v>SENTENCAS JUDICIAIS TRANSITADAS EM JULGADO (PRECATORIOS)</v>
      </c>
      <c r="G33" s="49" t="str">
        <f>'[1]Access-Dez'!I33</f>
        <v>1</v>
      </c>
      <c r="H33" s="49" t="str">
        <f>'[1]Access-Dez'!J33</f>
        <v>0100</v>
      </c>
      <c r="I33" s="48" t="str">
        <f>'[1]Access-Dez'!K33</f>
        <v>RECURSOS ORDINARIOS</v>
      </c>
      <c r="J33" s="49" t="str">
        <f>'[1]Access-Dez'!L33</f>
        <v>1</v>
      </c>
      <c r="K33" s="51"/>
      <c r="L33" s="51"/>
      <c r="M33" s="51"/>
      <c r="N33" s="51">
        <f t="shared" si="0"/>
        <v>0</v>
      </c>
      <c r="O33" s="51"/>
      <c r="P33" s="53">
        <f>'[1]Access-Dez'!M33</f>
        <v>242489.2</v>
      </c>
      <c r="Q33" s="53"/>
      <c r="R33" s="53">
        <f t="shared" si="1"/>
        <v>242489.2</v>
      </c>
      <c r="S33" s="53">
        <f>'[1]Access-Dez'!N33</f>
        <v>242489.2</v>
      </c>
      <c r="T33" s="54">
        <f t="shared" si="2"/>
        <v>1</v>
      </c>
      <c r="U33" s="53">
        <f>'[1]Access-Dez'!N33</f>
        <v>242489.2</v>
      </c>
      <c r="V33" s="54">
        <f t="shared" si="3"/>
        <v>1</v>
      </c>
      <c r="W33" s="53">
        <f>'[1]Access-Dez'!O33</f>
        <v>242489.2</v>
      </c>
      <c r="X33" s="54">
        <f t="shared" si="4"/>
        <v>1</v>
      </c>
    </row>
    <row r="34" spans="1:24" ht="28.5" customHeight="1">
      <c r="A34" s="47" t="str">
        <f>'[1]Access-Dez'!A34</f>
        <v>44201</v>
      </c>
      <c r="B34" s="48" t="str">
        <f>'[1]Access-Dez'!B34</f>
        <v>INST.BRAS.DO MEIO AMB.E REC.NAT.RENOVAVEIS</v>
      </c>
      <c r="C34" s="49" t="str">
        <f>CONCATENATE('[1]Access-Dez'!C34,".",'[1]Access-Dez'!D34)</f>
        <v>28.846</v>
      </c>
      <c r="D34" s="49" t="str">
        <f>CONCATENATE('[1]Access-Dez'!E34,".",'[1]Access-Dez'!G34)</f>
        <v>0901.00G5</v>
      </c>
      <c r="E34" s="48" t="str">
        <f>'[1]Access-Dez'!F34</f>
        <v>OPERACOES ESPECIAIS: CUMPRIMENTO DE SENTENCAS JUDICIAIS</v>
      </c>
      <c r="F34" s="48" t="str">
        <f>'[1]Access-Dez'!H34</f>
        <v>CONTRIBUICAO DA UNIAO, DE SUAS AUTARQUIAS E FUNDACOES PARA O</v>
      </c>
      <c r="G34" s="49" t="str">
        <f>'[1]Access-Dez'!I34</f>
        <v>1</v>
      </c>
      <c r="H34" s="49" t="str">
        <f>'[1]Access-Dez'!J34</f>
        <v>0100</v>
      </c>
      <c r="I34" s="48" t="str">
        <f>'[1]Access-Dez'!K34</f>
        <v>RECURSOS ORDINARIOS</v>
      </c>
      <c r="J34" s="49" t="str">
        <f>'[1]Access-Dez'!L34</f>
        <v>1</v>
      </c>
      <c r="K34" s="51"/>
      <c r="L34" s="51"/>
      <c r="M34" s="51"/>
      <c r="N34" s="51">
        <f t="shared" si="0"/>
        <v>0</v>
      </c>
      <c r="O34" s="51"/>
      <c r="P34" s="53">
        <f>'[1]Access-Dez'!M34</f>
        <v>39754</v>
      </c>
      <c r="Q34" s="53"/>
      <c r="R34" s="53">
        <f t="shared" si="1"/>
        <v>39754</v>
      </c>
      <c r="S34" s="53">
        <f>'[1]Access-Dez'!N34</f>
        <v>39754</v>
      </c>
      <c r="T34" s="54">
        <f t="shared" si="2"/>
        <v>1</v>
      </c>
      <c r="U34" s="53">
        <f>'[1]Access-Dez'!N34</f>
        <v>39754</v>
      </c>
      <c r="V34" s="54">
        <f t="shared" si="3"/>
        <v>1</v>
      </c>
      <c r="W34" s="53">
        <f>'[1]Access-Dez'!O34</f>
        <v>39754</v>
      </c>
      <c r="X34" s="54">
        <f t="shared" si="4"/>
        <v>1</v>
      </c>
    </row>
    <row r="35" spans="1:24" ht="28.5" customHeight="1">
      <c r="A35" s="47" t="str">
        <f>'[1]Access-Dez'!A35</f>
        <v>47205</v>
      </c>
      <c r="B35" s="48" t="str">
        <f>'[1]Access-Dez'!B35</f>
        <v>FUNDACAO INST.BRAS.DE GEOGRAFIA E ESTATISTICA</v>
      </c>
      <c r="C35" s="49" t="str">
        <f>CONCATENATE('[1]Access-Dez'!C35,".",'[1]Access-Dez'!D35)</f>
        <v>28.846</v>
      </c>
      <c r="D35" s="49" t="str">
        <f>CONCATENATE('[1]Access-Dez'!E35,".",'[1]Access-Dez'!G35)</f>
        <v>0901.0005</v>
      </c>
      <c r="E35" s="48" t="str">
        <f>'[1]Access-Dez'!F35</f>
        <v>OPERACOES ESPECIAIS: CUMPRIMENTO DE SENTENCAS JUDICIAIS</v>
      </c>
      <c r="F35" s="48" t="str">
        <f>'[1]Access-Dez'!H35</f>
        <v>SENTENCAS JUDICIAIS TRANSITADAS EM JULGADO (PRECATORIOS)</v>
      </c>
      <c r="G35" s="49" t="str">
        <f>'[1]Access-Dez'!I35</f>
        <v>1</v>
      </c>
      <c r="H35" s="49" t="str">
        <f>'[1]Access-Dez'!J35</f>
        <v>0100</v>
      </c>
      <c r="I35" s="48" t="str">
        <f>'[1]Access-Dez'!K35</f>
        <v>RECURSOS ORDINARIOS</v>
      </c>
      <c r="J35" s="49" t="str">
        <f>'[1]Access-Dez'!L35</f>
        <v>1</v>
      </c>
      <c r="K35" s="51"/>
      <c r="L35" s="51"/>
      <c r="M35" s="51"/>
      <c r="N35" s="51">
        <f t="shared" si="0"/>
        <v>0</v>
      </c>
      <c r="O35" s="51"/>
      <c r="P35" s="53">
        <f>'[1]Access-Dez'!M35</f>
        <v>181253.79</v>
      </c>
      <c r="Q35" s="53"/>
      <c r="R35" s="53">
        <f t="shared" si="1"/>
        <v>181253.79</v>
      </c>
      <c r="S35" s="53">
        <f>'[1]Access-Dez'!N35</f>
        <v>181253.79</v>
      </c>
      <c r="T35" s="54">
        <f t="shared" si="2"/>
        <v>1</v>
      </c>
      <c r="U35" s="53">
        <f>'[1]Access-Dez'!N35</f>
        <v>181253.79</v>
      </c>
      <c r="V35" s="54">
        <f t="shared" si="3"/>
        <v>1</v>
      </c>
      <c r="W35" s="53">
        <f>'[1]Access-Dez'!O35</f>
        <v>181253.79</v>
      </c>
      <c r="X35" s="54">
        <f t="shared" si="4"/>
        <v>1</v>
      </c>
    </row>
    <row r="36" spans="1:24" ht="28.5" customHeight="1">
      <c r="A36" s="47" t="str">
        <f>'[1]Access-Dez'!A36</f>
        <v>49201</v>
      </c>
      <c r="B36" s="48" t="str">
        <f>'[1]Access-Dez'!B36</f>
        <v>INSTITUTO NAC. DE COLONIZACAO E REF. AGRARIA</v>
      </c>
      <c r="C36" s="49" t="str">
        <f>CONCATENATE('[1]Access-Dez'!C36,".",'[1]Access-Dez'!D36)</f>
        <v>28.846</v>
      </c>
      <c r="D36" s="49" t="str">
        <f>CONCATENATE('[1]Access-Dez'!E36,".",'[1]Access-Dez'!G36)</f>
        <v>0901.0005</v>
      </c>
      <c r="E36" s="48" t="str">
        <f>'[1]Access-Dez'!F36</f>
        <v>OPERACOES ESPECIAIS: CUMPRIMENTO DE SENTENCAS JUDICIAIS</v>
      </c>
      <c r="F36" s="48" t="str">
        <f>'[1]Access-Dez'!H36</f>
        <v>SENTENCAS JUDICIAIS TRANSITADAS EM JULGADO (PRECATORIOS)</v>
      </c>
      <c r="G36" s="49" t="str">
        <f>'[1]Access-Dez'!I36</f>
        <v>1</v>
      </c>
      <c r="H36" s="49" t="str">
        <f>'[1]Access-Dez'!J36</f>
        <v>0100</v>
      </c>
      <c r="I36" s="48" t="str">
        <f>'[1]Access-Dez'!K36</f>
        <v>RECURSOS ORDINARIOS</v>
      </c>
      <c r="J36" s="49" t="str">
        <f>'[1]Access-Dez'!L36</f>
        <v>5</v>
      </c>
      <c r="K36" s="51"/>
      <c r="L36" s="51"/>
      <c r="M36" s="51"/>
      <c r="N36" s="51">
        <f t="shared" si="0"/>
        <v>0</v>
      </c>
      <c r="O36" s="51"/>
      <c r="P36" s="53">
        <f>'[1]Access-Dez'!M36</f>
        <v>93797658.700000003</v>
      </c>
      <c r="Q36" s="53"/>
      <c r="R36" s="53">
        <f t="shared" si="1"/>
        <v>93797658.700000003</v>
      </c>
      <c r="S36" s="53">
        <f>'[1]Access-Dez'!N36</f>
        <v>93797658.700000003</v>
      </c>
      <c r="T36" s="54">
        <f t="shared" si="2"/>
        <v>1</v>
      </c>
      <c r="U36" s="53">
        <f>'[1]Access-Dez'!N36</f>
        <v>93797658.700000003</v>
      </c>
      <c r="V36" s="54">
        <f t="shared" si="3"/>
        <v>1</v>
      </c>
      <c r="W36" s="53">
        <f>'[1]Access-Dez'!O36</f>
        <v>93797658.700000003</v>
      </c>
      <c r="X36" s="54">
        <f t="shared" si="4"/>
        <v>1</v>
      </c>
    </row>
    <row r="37" spans="1:24" ht="28.5" customHeight="1">
      <c r="A37" s="47" t="str">
        <f>'[1]Access-Dez'!A37</f>
        <v>49201</v>
      </c>
      <c r="B37" s="48" t="str">
        <f>'[1]Access-Dez'!B37</f>
        <v>INSTITUTO NAC. DE COLONIZACAO E REF. AGRARIA</v>
      </c>
      <c r="C37" s="49" t="str">
        <f>CONCATENATE('[1]Access-Dez'!C37,".",'[1]Access-Dez'!D37)</f>
        <v>28.846</v>
      </c>
      <c r="D37" s="49" t="str">
        <f>CONCATENATE('[1]Access-Dez'!E37,".",'[1]Access-Dez'!G37)</f>
        <v>0901.0005</v>
      </c>
      <c r="E37" s="48" t="str">
        <f>'[1]Access-Dez'!F37</f>
        <v>OPERACOES ESPECIAIS: CUMPRIMENTO DE SENTENCAS JUDICIAIS</v>
      </c>
      <c r="F37" s="48" t="str">
        <f>'[1]Access-Dez'!H37</f>
        <v>SENTENCAS JUDICIAIS TRANSITADAS EM JULGADO (PRECATORIOS)</v>
      </c>
      <c r="G37" s="49" t="str">
        <f>'[1]Access-Dez'!I37</f>
        <v>1</v>
      </c>
      <c r="H37" s="49" t="str">
        <f>'[1]Access-Dez'!J37</f>
        <v>0100</v>
      </c>
      <c r="I37" s="48" t="str">
        <f>'[1]Access-Dez'!K37</f>
        <v>RECURSOS ORDINARIOS</v>
      </c>
      <c r="J37" s="49" t="str">
        <f>'[1]Access-Dez'!L37</f>
        <v>3</v>
      </c>
      <c r="K37" s="51"/>
      <c r="L37" s="51"/>
      <c r="M37" s="51"/>
      <c r="N37" s="51">
        <f t="shared" si="0"/>
        <v>0</v>
      </c>
      <c r="O37" s="51"/>
      <c r="P37" s="53">
        <f>'[1]Access-Dez'!M37</f>
        <v>1248147.67</v>
      </c>
      <c r="Q37" s="53"/>
      <c r="R37" s="53">
        <f t="shared" si="1"/>
        <v>1248147.67</v>
      </c>
      <c r="S37" s="53">
        <f>'[1]Access-Dez'!N37</f>
        <v>1248147.67</v>
      </c>
      <c r="T37" s="54">
        <f t="shared" si="2"/>
        <v>1</v>
      </c>
      <c r="U37" s="53">
        <f>'[1]Access-Dez'!N37</f>
        <v>1248147.67</v>
      </c>
      <c r="V37" s="54">
        <f t="shared" si="3"/>
        <v>1</v>
      </c>
      <c r="W37" s="53">
        <f>'[1]Access-Dez'!O37</f>
        <v>1248147.67</v>
      </c>
      <c r="X37" s="54">
        <f t="shared" si="4"/>
        <v>1</v>
      </c>
    </row>
    <row r="38" spans="1:24" ht="28.5" customHeight="1">
      <c r="A38" s="47" t="str">
        <f>'[1]Access-Dez'!A38</f>
        <v>49201</v>
      </c>
      <c r="B38" s="48" t="str">
        <f>'[1]Access-Dez'!B38</f>
        <v>INSTITUTO NAC. DE COLONIZACAO E REF. AGRARIA</v>
      </c>
      <c r="C38" s="49" t="str">
        <f>CONCATENATE('[1]Access-Dez'!C38,".",'[1]Access-Dez'!D38)</f>
        <v>28.846</v>
      </c>
      <c r="D38" s="49" t="str">
        <f>CONCATENATE('[1]Access-Dez'!E38,".",'[1]Access-Dez'!G38)</f>
        <v>0901.0005</v>
      </c>
      <c r="E38" s="48" t="str">
        <f>'[1]Access-Dez'!F38</f>
        <v>OPERACOES ESPECIAIS: CUMPRIMENTO DE SENTENCAS JUDICIAIS</v>
      </c>
      <c r="F38" s="48" t="str">
        <f>'[1]Access-Dez'!H38</f>
        <v>SENTENCAS JUDICIAIS TRANSITADAS EM JULGADO (PRECATORIOS)</v>
      </c>
      <c r="G38" s="49" t="str">
        <f>'[1]Access-Dez'!I38</f>
        <v>1</v>
      </c>
      <c r="H38" s="49" t="str">
        <f>'[1]Access-Dez'!J38</f>
        <v>0100</v>
      </c>
      <c r="I38" s="48" t="str">
        <f>'[1]Access-Dez'!K38</f>
        <v>RECURSOS ORDINARIOS</v>
      </c>
      <c r="J38" s="49" t="str">
        <f>'[1]Access-Dez'!L38</f>
        <v>1</v>
      </c>
      <c r="K38" s="51"/>
      <c r="L38" s="51"/>
      <c r="M38" s="51"/>
      <c r="N38" s="51">
        <f t="shared" si="0"/>
        <v>0</v>
      </c>
      <c r="O38" s="51"/>
      <c r="P38" s="53">
        <f>'[1]Access-Dez'!M38</f>
        <v>569010.30000000005</v>
      </c>
      <c r="Q38" s="53"/>
      <c r="R38" s="53">
        <f t="shared" si="1"/>
        <v>569010.30000000005</v>
      </c>
      <c r="S38" s="53">
        <f>'[1]Access-Dez'!N38</f>
        <v>569010.30000000005</v>
      </c>
      <c r="T38" s="54">
        <f t="shared" si="2"/>
        <v>1</v>
      </c>
      <c r="U38" s="53">
        <f>'[1]Access-Dez'!N38</f>
        <v>569010.30000000005</v>
      </c>
      <c r="V38" s="54">
        <f t="shared" si="3"/>
        <v>1</v>
      </c>
      <c r="W38" s="53">
        <f>'[1]Access-Dez'!O38</f>
        <v>569010.30000000005</v>
      </c>
      <c r="X38" s="54">
        <f t="shared" si="4"/>
        <v>1</v>
      </c>
    </row>
    <row r="39" spans="1:24" ht="28.5" customHeight="1">
      <c r="A39" s="47" t="str">
        <f>'[1]Access-Dez'!A39</f>
        <v>49201</v>
      </c>
      <c r="B39" s="48" t="str">
        <f>'[1]Access-Dez'!B39</f>
        <v>INSTITUTO NAC. DE COLONIZACAO E REF. AGRARIA</v>
      </c>
      <c r="C39" s="49" t="str">
        <f>CONCATENATE('[1]Access-Dez'!C39,".",'[1]Access-Dez'!D39)</f>
        <v>28.846</v>
      </c>
      <c r="D39" s="49" t="str">
        <f>CONCATENATE('[1]Access-Dez'!E39,".",'[1]Access-Dez'!G39)</f>
        <v>0901.00G5</v>
      </c>
      <c r="E39" s="48" t="str">
        <f>'[1]Access-Dez'!F39</f>
        <v>OPERACOES ESPECIAIS: CUMPRIMENTO DE SENTENCAS JUDICIAIS</v>
      </c>
      <c r="F39" s="48" t="str">
        <f>'[1]Access-Dez'!H39</f>
        <v>CONTRIBUICAO DA UNIAO, DE SUAS AUTARQUIAS E FUNDACOES PARA O</v>
      </c>
      <c r="G39" s="49" t="str">
        <f>'[1]Access-Dez'!I39</f>
        <v>1</v>
      </c>
      <c r="H39" s="49" t="str">
        <f>'[1]Access-Dez'!J39</f>
        <v>0100</v>
      </c>
      <c r="I39" s="48" t="str">
        <f>'[1]Access-Dez'!K39</f>
        <v>RECURSOS ORDINARIOS</v>
      </c>
      <c r="J39" s="49" t="str">
        <f>'[1]Access-Dez'!L39</f>
        <v>1</v>
      </c>
      <c r="K39" s="51"/>
      <c r="L39" s="51"/>
      <c r="M39" s="51"/>
      <c r="N39" s="51">
        <f t="shared" si="0"/>
        <v>0</v>
      </c>
      <c r="O39" s="51"/>
      <c r="P39" s="53">
        <f>'[1]Access-Dez'!M39</f>
        <v>16435</v>
      </c>
      <c r="Q39" s="53"/>
      <c r="R39" s="53">
        <f t="shared" si="1"/>
        <v>16435</v>
      </c>
      <c r="S39" s="53">
        <f>'[1]Access-Dez'!N39</f>
        <v>16434.3</v>
      </c>
      <c r="T39" s="54">
        <f t="shared" si="2"/>
        <v>0.99995740797079402</v>
      </c>
      <c r="U39" s="53">
        <f>'[1]Access-Dez'!N39</f>
        <v>16434.3</v>
      </c>
      <c r="V39" s="54">
        <f t="shared" si="3"/>
        <v>0.99995740797079402</v>
      </c>
      <c r="W39" s="53">
        <f>'[1]Access-Dez'!O39</f>
        <v>16434.3</v>
      </c>
      <c r="X39" s="54">
        <f t="shared" si="4"/>
        <v>0.99995740797079402</v>
      </c>
    </row>
    <row r="40" spans="1:24" ht="28.5" customHeight="1">
      <c r="A40" s="47" t="str">
        <f>'[1]Access-Dez'!A40</f>
        <v>52221</v>
      </c>
      <c r="B40" s="48" t="str">
        <f>'[1]Access-Dez'!B40</f>
        <v>INDUSTRIA DE MATERIAL BELICO DO BRASIL-IMBEL</v>
      </c>
      <c r="C40" s="49" t="str">
        <f>CONCATENATE('[1]Access-Dez'!C40,".",'[1]Access-Dez'!D40)</f>
        <v>28.846</v>
      </c>
      <c r="D40" s="49" t="str">
        <f>CONCATENATE('[1]Access-Dez'!E40,".",'[1]Access-Dez'!G40)</f>
        <v>0901.0005</v>
      </c>
      <c r="E40" s="48" t="str">
        <f>'[1]Access-Dez'!F40</f>
        <v>OPERACOES ESPECIAIS: CUMPRIMENTO DE SENTENCAS JUDICIAIS</v>
      </c>
      <c r="F40" s="48" t="str">
        <f>'[1]Access-Dez'!H40</f>
        <v>SENTENCAS JUDICIAIS TRANSITADAS EM JULGADO (PRECATORIOS)</v>
      </c>
      <c r="G40" s="49" t="str">
        <f>'[1]Access-Dez'!I40</f>
        <v>1</v>
      </c>
      <c r="H40" s="49" t="str">
        <f>'[1]Access-Dez'!J40</f>
        <v>0100</v>
      </c>
      <c r="I40" s="48" t="str">
        <f>'[1]Access-Dez'!K40</f>
        <v>RECURSOS ORDINARIOS</v>
      </c>
      <c r="J40" s="49" t="str">
        <f>'[1]Access-Dez'!L40</f>
        <v>3</v>
      </c>
      <c r="K40" s="51"/>
      <c r="L40" s="51"/>
      <c r="M40" s="51"/>
      <c r="N40" s="51">
        <f t="shared" si="0"/>
        <v>0</v>
      </c>
      <c r="O40" s="51"/>
      <c r="P40" s="53">
        <f>'[1]Access-Dez'!M40</f>
        <v>181663.62</v>
      </c>
      <c r="Q40" s="53"/>
      <c r="R40" s="53">
        <f t="shared" si="1"/>
        <v>181663.62</v>
      </c>
      <c r="S40" s="53">
        <f>'[1]Access-Dez'!N40</f>
        <v>181663.62</v>
      </c>
      <c r="T40" s="54">
        <f t="shared" si="2"/>
        <v>1</v>
      </c>
      <c r="U40" s="53">
        <f>'[1]Access-Dez'!N40</f>
        <v>181663.62</v>
      </c>
      <c r="V40" s="54">
        <f t="shared" si="3"/>
        <v>1</v>
      </c>
      <c r="W40" s="53">
        <f>'[1]Access-Dez'!O40</f>
        <v>181663.62</v>
      </c>
      <c r="X40" s="54">
        <f t="shared" si="4"/>
        <v>1</v>
      </c>
    </row>
    <row r="41" spans="1:24" ht="28.5" customHeight="1">
      <c r="A41" s="47" t="str">
        <f>'[1]Access-Dez'!A41</f>
        <v>55901</v>
      </c>
      <c r="B41" s="48" t="str">
        <f>'[1]Access-Dez'!B41</f>
        <v>FUNDO NACIONAL DE ASSISTENCIA SOCIAL</v>
      </c>
      <c r="C41" s="49" t="str">
        <f>CONCATENATE('[1]Access-Dez'!C41,".",'[1]Access-Dez'!D41)</f>
        <v>28.846</v>
      </c>
      <c r="D41" s="49" t="str">
        <f>CONCATENATE('[1]Access-Dez'!E41,".",'[1]Access-Dez'!G41)</f>
        <v>0901.0005</v>
      </c>
      <c r="E41" s="48" t="str">
        <f>'[1]Access-Dez'!F41</f>
        <v>OPERACOES ESPECIAIS: CUMPRIMENTO DE SENTENCAS JUDICIAIS</v>
      </c>
      <c r="F41" s="48" t="str">
        <f>'[1]Access-Dez'!H41</f>
        <v>SENTENCAS JUDICIAIS TRANSITADAS EM JULGADO (PRECATORIOS)</v>
      </c>
      <c r="G41" s="49" t="str">
        <f>'[1]Access-Dez'!I41</f>
        <v>2</v>
      </c>
      <c r="H41" s="49" t="str">
        <f>'[1]Access-Dez'!J41</f>
        <v>0100</v>
      </c>
      <c r="I41" s="48" t="str">
        <f>'[1]Access-Dez'!K41</f>
        <v>RECURSOS ORDINARIOS</v>
      </c>
      <c r="J41" s="49" t="str">
        <f>'[1]Access-Dez'!L41</f>
        <v>3</v>
      </c>
      <c r="K41" s="51"/>
      <c r="L41" s="51"/>
      <c r="M41" s="51"/>
      <c r="N41" s="51">
        <f t="shared" si="0"/>
        <v>0</v>
      </c>
      <c r="O41" s="51"/>
      <c r="P41" s="53">
        <f>'[1]Access-Dez'!M41</f>
        <v>2326445.77</v>
      </c>
      <c r="Q41" s="53"/>
      <c r="R41" s="53">
        <f t="shared" si="1"/>
        <v>2326445.77</v>
      </c>
      <c r="S41" s="53">
        <f>'[1]Access-Dez'!N41</f>
        <v>2326445.77</v>
      </c>
      <c r="T41" s="54">
        <f t="shared" si="2"/>
        <v>1</v>
      </c>
      <c r="U41" s="53">
        <f>'[1]Access-Dez'!N41</f>
        <v>2326445.77</v>
      </c>
      <c r="V41" s="54">
        <f t="shared" si="3"/>
        <v>1</v>
      </c>
      <c r="W41" s="53">
        <f>'[1]Access-Dez'!O41</f>
        <v>2326445.77</v>
      </c>
      <c r="X41" s="54">
        <f t="shared" si="4"/>
        <v>1</v>
      </c>
    </row>
    <row r="42" spans="1:24" ht="28.5" customHeight="1">
      <c r="A42" s="47" t="str">
        <f>'[1]Access-Dez'!A42</f>
        <v>55901</v>
      </c>
      <c r="B42" s="48" t="str">
        <f>'[1]Access-Dez'!B42</f>
        <v>FUNDO NACIONAL DE ASSISTENCIA SOCIAL</v>
      </c>
      <c r="C42" s="49" t="str">
        <f>CONCATENATE('[1]Access-Dez'!C42,".",'[1]Access-Dez'!D42)</f>
        <v>28.846</v>
      </c>
      <c r="D42" s="49" t="str">
        <f>CONCATENATE('[1]Access-Dez'!E42,".",'[1]Access-Dez'!G42)</f>
        <v>0901.0005</v>
      </c>
      <c r="E42" s="48" t="str">
        <f>'[1]Access-Dez'!F42</f>
        <v>OPERACOES ESPECIAIS: CUMPRIMENTO DE SENTENCAS JUDICIAIS</v>
      </c>
      <c r="F42" s="48" t="str">
        <f>'[1]Access-Dez'!H42</f>
        <v>SENTENCAS JUDICIAIS TRANSITADAS EM JULGADO (PRECATORIOS)</v>
      </c>
      <c r="G42" s="49" t="str">
        <f>'[1]Access-Dez'!I42</f>
        <v>2</v>
      </c>
      <c r="H42" s="49" t="str">
        <f>'[1]Access-Dez'!J42</f>
        <v>0151</v>
      </c>
      <c r="I42" s="48" t="str">
        <f>'[1]Access-Dez'!K42</f>
        <v>CONTR.SOCIAL S/O LUCRO DAS PESSOAS JURIDICAS</v>
      </c>
      <c r="J42" s="49" t="str">
        <f>'[1]Access-Dez'!L42</f>
        <v>3</v>
      </c>
      <c r="K42" s="51"/>
      <c r="L42" s="51"/>
      <c r="M42" s="51"/>
      <c r="N42" s="51">
        <f t="shared" si="0"/>
        <v>0</v>
      </c>
      <c r="O42" s="51"/>
      <c r="P42" s="53">
        <f>'[1]Access-Dez'!M42</f>
        <v>62915625</v>
      </c>
      <c r="Q42" s="53"/>
      <c r="R42" s="53">
        <f t="shared" si="1"/>
        <v>62915625</v>
      </c>
      <c r="S42" s="53">
        <f>'[1]Access-Dez'!N42</f>
        <v>62915625</v>
      </c>
      <c r="T42" s="54">
        <f t="shared" si="2"/>
        <v>1</v>
      </c>
      <c r="U42" s="53">
        <f>'[1]Access-Dez'!N42</f>
        <v>62915625</v>
      </c>
      <c r="V42" s="54">
        <f t="shared" si="3"/>
        <v>1</v>
      </c>
      <c r="W42" s="53">
        <f>'[1]Access-Dez'!O42</f>
        <v>62915625</v>
      </c>
      <c r="X42" s="54">
        <f t="shared" si="4"/>
        <v>1</v>
      </c>
    </row>
    <row r="43" spans="1:24" ht="28.5" customHeight="1">
      <c r="A43" s="47" t="str">
        <f>'[1]Access-Dez'!A43</f>
        <v>55901</v>
      </c>
      <c r="B43" s="48" t="str">
        <f>'[1]Access-Dez'!B43</f>
        <v>FUNDO NACIONAL DE ASSISTENCIA SOCIAL</v>
      </c>
      <c r="C43" s="49" t="str">
        <f>CONCATENATE('[1]Access-Dez'!C43,".",'[1]Access-Dez'!D43)</f>
        <v>28.846</v>
      </c>
      <c r="D43" s="49" t="str">
        <f>CONCATENATE('[1]Access-Dez'!E43,".",'[1]Access-Dez'!G43)</f>
        <v>0901.0625</v>
      </c>
      <c r="E43" s="48" t="str">
        <f>'[1]Access-Dez'!F43</f>
        <v>OPERACOES ESPECIAIS: CUMPRIMENTO DE SENTENCAS JUDICIAIS</v>
      </c>
      <c r="F43" s="48" t="str">
        <f>'[1]Access-Dez'!H43</f>
        <v>SENTENCAS JUDICIAIS TRANSITADAS EM JULGADO DE PEQUENO VALOR</v>
      </c>
      <c r="G43" s="49" t="str">
        <f>'[1]Access-Dez'!I43</f>
        <v>2</v>
      </c>
      <c r="H43" s="49" t="str">
        <f>'[1]Access-Dez'!J43</f>
        <v>0100</v>
      </c>
      <c r="I43" s="48" t="str">
        <f>'[1]Access-Dez'!K43</f>
        <v>RECURSOS ORDINARIOS</v>
      </c>
      <c r="J43" s="49" t="str">
        <f>'[1]Access-Dez'!L43</f>
        <v>3</v>
      </c>
      <c r="K43" s="51"/>
      <c r="L43" s="51"/>
      <c r="M43" s="51"/>
      <c r="N43" s="51">
        <f t="shared" si="0"/>
        <v>0</v>
      </c>
      <c r="O43" s="51"/>
      <c r="P43" s="53">
        <f>'[1]Access-Dez'!M43</f>
        <v>13511332</v>
      </c>
      <c r="Q43" s="53"/>
      <c r="R43" s="53">
        <f t="shared" si="1"/>
        <v>13511332</v>
      </c>
      <c r="S43" s="53">
        <f>'[1]Access-Dez'!N43</f>
        <v>13511332</v>
      </c>
      <c r="T43" s="54">
        <f t="shared" si="2"/>
        <v>1</v>
      </c>
      <c r="U43" s="53">
        <f>'[1]Access-Dez'!N43</f>
        <v>13511332</v>
      </c>
      <c r="V43" s="54">
        <f t="shared" si="3"/>
        <v>1</v>
      </c>
      <c r="W43" s="53">
        <f>'[1]Access-Dez'!O43</f>
        <v>13505888.289999999</v>
      </c>
      <c r="X43" s="54">
        <f t="shared" si="4"/>
        <v>0.99959710041911476</v>
      </c>
    </row>
    <row r="44" spans="1:24" ht="28.5" customHeight="1">
      <c r="A44" s="47" t="str">
        <f>'[1]Access-Dez'!A44</f>
        <v>55901</v>
      </c>
      <c r="B44" s="48" t="str">
        <f>'[1]Access-Dez'!B44</f>
        <v>FUNDO NACIONAL DE ASSISTENCIA SOCIAL</v>
      </c>
      <c r="C44" s="49" t="str">
        <f>CONCATENATE('[1]Access-Dez'!C44,".",'[1]Access-Dez'!D44)</f>
        <v>28.846</v>
      </c>
      <c r="D44" s="49" t="str">
        <f>CONCATENATE('[1]Access-Dez'!E44,".",'[1]Access-Dez'!G44)</f>
        <v>0901.0625</v>
      </c>
      <c r="E44" s="48" t="str">
        <f>'[1]Access-Dez'!F44</f>
        <v>OPERACOES ESPECIAIS: CUMPRIMENTO DE SENTENCAS JUDICIAIS</v>
      </c>
      <c r="F44" s="48" t="str">
        <f>'[1]Access-Dez'!H44</f>
        <v>SENTENCAS JUDICIAIS TRANSITADAS EM JULGADO DE PEQUENO VALOR</v>
      </c>
      <c r="G44" s="49" t="str">
        <f>'[1]Access-Dez'!I44</f>
        <v>2</v>
      </c>
      <c r="H44" s="49" t="str">
        <f>'[1]Access-Dez'!J44</f>
        <v>0151</v>
      </c>
      <c r="I44" s="48" t="str">
        <f>'[1]Access-Dez'!K44</f>
        <v>CONTR.SOCIAL S/O LUCRO DAS PESSOAS JURIDICAS</v>
      </c>
      <c r="J44" s="49" t="str">
        <f>'[1]Access-Dez'!L44</f>
        <v>3</v>
      </c>
      <c r="K44" s="51"/>
      <c r="L44" s="51"/>
      <c r="M44" s="51"/>
      <c r="N44" s="51">
        <f t="shared" si="0"/>
        <v>0</v>
      </c>
      <c r="O44" s="51"/>
      <c r="P44" s="53">
        <f>'[1]Access-Dez'!M44</f>
        <v>189200110</v>
      </c>
      <c r="Q44" s="53"/>
      <c r="R44" s="53">
        <f t="shared" si="1"/>
        <v>189200110</v>
      </c>
      <c r="S44" s="53">
        <f>'[1]Access-Dez'!N44</f>
        <v>189200110</v>
      </c>
      <c r="T44" s="54">
        <f t="shared" si="2"/>
        <v>1</v>
      </c>
      <c r="U44" s="53">
        <f>'[1]Access-Dez'!N44</f>
        <v>189200110</v>
      </c>
      <c r="V44" s="54">
        <f t="shared" si="3"/>
        <v>1</v>
      </c>
      <c r="W44" s="53">
        <f>'[1]Access-Dez'!O44</f>
        <v>188552843.56999999</v>
      </c>
      <c r="X44" s="54">
        <f t="shared" si="4"/>
        <v>0.99657893206298875</v>
      </c>
    </row>
    <row r="45" spans="1:24" ht="28.5" customHeight="1">
      <c r="A45" s="47" t="str">
        <f>'[1]Access-Dez'!A45</f>
        <v>71103</v>
      </c>
      <c r="B45" s="48" t="str">
        <f>'[1]Access-Dez'!B45</f>
        <v>ENCARGOS FINANC.DA UNIAO-SENTENCAS JUDICIAIS</v>
      </c>
      <c r="C45" s="49" t="str">
        <f>CONCATENATE('[1]Access-Dez'!C45,".",'[1]Access-Dez'!D45)</f>
        <v>28.846</v>
      </c>
      <c r="D45" s="49" t="str">
        <f>CONCATENATE('[1]Access-Dez'!E45,".",'[1]Access-Dez'!G45)</f>
        <v>0901.0005</v>
      </c>
      <c r="E45" s="48" t="str">
        <f>'[1]Access-Dez'!F45</f>
        <v>OPERACOES ESPECIAIS: CUMPRIMENTO DE SENTENCAS JUDICIAIS</v>
      </c>
      <c r="F45" s="48" t="str">
        <f>'[1]Access-Dez'!H45</f>
        <v>SENTENCAS JUDICIAIS TRANSITADAS EM JULGADO (PRECATORIOS)</v>
      </c>
      <c r="G45" s="49" t="str">
        <f>'[1]Access-Dez'!I45</f>
        <v>1</v>
      </c>
      <c r="H45" s="49" t="str">
        <f>'[1]Access-Dez'!J45</f>
        <v>0100</v>
      </c>
      <c r="I45" s="48" t="str">
        <f>'[1]Access-Dez'!K45</f>
        <v>RECURSOS ORDINARIOS</v>
      </c>
      <c r="J45" s="49" t="str">
        <f>'[1]Access-Dez'!L45</f>
        <v>5</v>
      </c>
      <c r="K45" s="51"/>
      <c r="L45" s="51"/>
      <c r="M45" s="51"/>
      <c r="N45" s="51">
        <f t="shared" si="0"/>
        <v>0</v>
      </c>
      <c r="O45" s="51"/>
      <c r="P45" s="53">
        <f>'[1]Access-Dez'!M45</f>
        <v>37127035.469999999</v>
      </c>
      <c r="Q45" s="53"/>
      <c r="R45" s="53">
        <f t="shared" si="1"/>
        <v>37127035.469999999</v>
      </c>
      <c r="S45" s="53">
        <f>'[1]Access-Dez'!N45</f>
        <v>37127035.469999999</v>
      </c>
      <c r="T45" s="54">
        <f t="shared" si="2"/>
        <v>1</v>
      </c>
      <c r="U45" s="53">
        <f>'[1]Access-Dez'!N45</f>
        <v>37127035.469999999</v>
      </c>
      <c r="V45" s="54">
        <f t="shared" si="3"/>
        <v>1</v>
      </c>
      <c r="W45" s="53">
        <f>'[1]Access-Dez'!O45</f>
        <v>37127035.469999999</v>
      </c>
      <c r="X45" s="54">
        <f t="shared" si="4"/>
        <v>1</v>
      </c>
    </row>
    <row r="46" spans="1:24" ht="28.5" customHeight="1">
      <c r="A46" s="47" t="str">
        <f>'[1]Access-Dez'!A46</f>
        <v>71103</v>
      </c>
      <c r="B46" s="48" t="str">
        <f>'[1]Access-Dez'!B46</f>
        <v>ENCARGOS FINANC.DA UNIAO-SENTENCAS JUDICIAIS</v>
      </c>
      <c r="C46" s="49" t="str">
        <f>CONCATENATE('[1]Access-Dez'!C46,".",'[1]Access-Dez'!D46)</f>
        <v>28.846</v>
      </c>
      <c r="D46" s="49" t="str">
        <f>CONCATENATE('[1]Access-Dez'!E46,".",'[1]Access-Dez'!G46)</f>
        <v>0901.0005</v>
      </c>
      <c r="E46" s="48" t="str">
        <f>'[1]Access-Dez'!F46</f>
        <v>OPERACOES ESPECIAIS: CUMPRIMENTO DE SENTENCAS JUDICIAIS</v>
      </c>
      <c r="F46" s="48" t="str">
        <f>'[1]Access-Dez'!H46</f>
        <v>SENTENCAS JUDICIAIS TRANSITADAS EM JULGADO (PRECATORIOS)</v>
      </c>
      <c r="G46" s="49" t="str">
        <f>'[1]Access-Dez'!I46</f>
        <v>1</v>
      </c>
      <c r="H46" s="49" t="str">
        <f>'[1]Access-Dez'!J46</f>
        <v>0100</v>
      </c>
      <c r="I46" s="48" t="str">
        <f>'[1]Access-Dez'!K46</f>
        <v>RECURSOS ORDINARIOS</v>
      </c>
      <c r="J46" s="49" t="str">
        <f>'[1]Access-Dez'!L46</f>
        <v>3</v>
      </c>
      <c r="K46" s="51"/>
      <c r="L46" s="51"/>
      <c r="M46" s="51"/>
      <c r="N46" s="51">
        <f t="shared" si="0"/>
        <v>0</v>
      </c>
      <c r="O46" s="51"/>
      <c r="P46" s="53">
        <f>'[1]Access-Dez'!M46</f>
        <v>626292219.03999996</v>
      </c>
      <c r="Q46" s="53"/>
      <c r="R46" s="53">
        <f t="shared" si="1"/>
        <v>626292219.03999996</v>
      </c>
      <c r="S46" s="53">
        <f>'[1]Access-Dez'!N46</f>
        <v>626292219.03999996</v>
      </c>
      <c r="T46" s="54">
        <f t="shared" si="2"/>
        <v>1</v>
      </c>
      <c r="U46" s="53">
        <f>'[1]Access-Dez'!N46</f>
        <v>626292219.03999996</v>
      </c>
      <c r="V46" s="54">
        <f t="shared" si="3"/>
        <v>1</v>
      </c>
      <c r="W46" s="53">
        <f>'[1]Access-Dez'!O46</f>
        <v>626292219.03999996</v>
      </c>
      <c r="X46" s="54">
        <f t="shared" si="4"/>
        <v>1</v>
      </c>
    </row>
    <row r="47" spans="1:24" ht="28.5" customHeight="1">
      <c r="A47" s="47" t="str">
        <f>'[1]Access-Dez'!A47</f>
        <v>71103</v>
      </c>
      <c r="B47" s="48" t="str">
        <f>'[1]Access-Dez'!B47</f>
        <v>ENCARGOS FINANC.DA UNIAO-SENTENCAS JUDICIAIS</v>
      </c>
      <c r="C47" s="49" t="str">
        <f>CONCATENATE('[1]Access-Dez'!C47,".",'[1]Access-Dez'!D47)</f>
        <v>28.846</v>
      </c>
      <c r="D47" s="49" t="str">
        <f>CONCATENATE('[1]Access-Dez'!E47,".",'[1]Access-Dez'!G47)</f>
        <v>0901.0005</v>
      </c>
      <c r="E47" s="48" t="str">
        <f>'[1]Access-Dez'!F47</f>
        <v>OPERACOES ESPECIAIS: CUMPRIMENTO DE SENTENCAS JUDICIAIS</v>
      </c>
      <c r="F47" s="48" t="str">
        <f>'[1]Access-Dez'!H47</f>
        <v>SENTENCAS JUDICIAIS TRANSITADAS EM JULGADO (PRECATORIOS)</v>
      </c>
      <c r="G47" s="49" t="str">
        <f>'[1]Access-Dez'!I47</f>
        <v>1</v>
      </c>
      <c r="H47" s="49" t="str">
        <f>'[1]Access-Dez'!J47</f>
        <v>0100</v>
      </c>
      <c r="I47" s="48" t="str">
        <f>'[1]Access-Dez'!K47</f>
        <v>RECURSOS ORDINARIOS</v>
      </c>
      <c r="J47" s="49" t="str">
        <f>'[1]Access-Dez'!L47</f>
        <v>1</v>
      </c>
      <c r="K47" s="51"/>
      <c r="L47" s="51"/>
      <c r="M47" s="51"/>
      <c r="N47" s="51">
        <f t="shared" si="0"/>
        <v>0</v>
      </c>
      <c r="O47" s="51"/>
      <c r="P47" s="53">
        <f>'[1]Access-Dez'!M47</f>
        <v>58979012.149999999</v>
      </c>
      <c r="Q47" s="53"/>
      <c r="R47" s="53">
        <f t="shared" si="1"/>
        <v>58979012.149999999</v>
      </c>
      <c r="S47" s="53">
        <f>'[1]Access-Dez'!N47</f>
        <v>58979012.149999999</v>
      </c>
      <c r="T47" s="54">
        <f t="shared" si="2"/>
        <v>1</v>
      </c>
      <c r="U47" s="53">
        <f>'[1]Access-Dez'!N47</f>
        <v>58979012.149999999</v>
      </c>
      <c r="V47" s="54">
        <f t="shared" si="3"/>
        <v>1</v>
      </c>
      <c r="W47" s="53">
        <f>'[1]Access-Dez'!O47</f>
        <v>58979012.149999999</v>
      </c>
      <c r="X47" s="54">
        <f t="shared" si="4"/>
        <v>1</v>
      </c>
    </row>
    <row r="48" spans="1:24" ht="28.5" customHeight="1">
      <c r="A48" s="47" t="str">
        <f>'[1]Access-Dez'!A48</f>
        <v>71103</v>
      </c>
      <c r="B48" s="48" t="str">
        <f>'[1]Access-Dez'!B48</f>
        <v>ENCARGOS FINANC.DA UNIAO-SENTENCAS JUDICIAIS</v>
      </c>
      <c r="C48" s="49" t="str">
        <f>CONCATENATE('[1]Access-Dez'!C48,".",'[1]Access-Dez'!D48)</f>
        <v>28.846</v>
      </c>
      <c r="D48" s="49" t="str">
        <f>CONCATENATE('[1]Access-Dez'!E48,".",'[1]Access-Dez'!G48)</f>
        <v>0901.00G5</v>
      </c>
      <c r="E48" s="48" t="str">
        <f>'[1]Access-Dez'!F48</f>
        <v>OPERACOES ESPECIAIS: CUMPRIMENTO DE SENTENCAS JUDICIAIS</v>
      </c>
      <c r="F48" s="48" t="str">
        <f>'[1]Access-Dez'!H48</f>
        <v>CONTRIBUICAO DA UNIAO, DE SUAS AUTARQUIAS E FUNDACOES PARA O</v>
      </c>
      <c r="G48" s="49" t="str">
        <f>'[1]Access-Dez'!I48</f>
        <v>1</v>
      </c>
      <c r="H48" s="49" t="str">
        <f>'[1]Access-Dez'!J48</f>
        <v>0100</v>
      </c>
      <c r="I48" s="48" t="str">
        <f>'[1]Access-Dez'!K48</f>
        <v>RECURSOS ORDINARIOS</v>
      </c>
      <c r="J48" s="49" t="str">
        <f>'[1]Access-Dez'!L48</f>
        <v>1</v>
      </c>
      <c r="K48" s="51"/>
      <c r="L48" s="51"/>
      <c r="M48" s="51"/>
      <c r="N48" s="51">
        <f t="shared" si="0"/>
        <v>0</v>
      </c>
      <c r="O48" s="51"/>
      <c r="P48" s="53">
        <f>'[1]Access-Dez'!M48</f>
        <v>30924711</v>
      </c>
      <c r="Q48" s="53"/>
      <c r="R48" s="53">
        <f t="shared" si="1"/>
        <v>30924711</v>
      </c>
      <c r="S48" s="53">
        <f>'[1]Access-Dez'!N48</f>
        <v>30924695.52</v>
      </c>
      <c r="T48" s="54">
        <f t="shared" si="2"/>
        <v>0.99999949942943689</v>
      </c>
      <c r="U48" s="53">
        <f>'[1]Access-Dez'!N48</f>
        <v>30924695.52</v>
      </c>
      <c r="V48" s="54">
        <f t="shared" si="3"/>
        <v>0.99999949942943689</v>
      </c>
      <c r="W48" s="53">
        <f>'[1]Access-Dez'!O48</f>
        <v>30924695.52</v>
      </c>
      <c r="X48" s="54">
        <f t="shared" si="4"/>
        <v>0.99999949942943689</v>
      </c>
    </row>
    <row r="49" spans="1:24" ht="28.5" customHeight="1">
      <c r="A49" s="47" t="str">
        <f>'[1]Access-Dez'!A49</f>
        <v>71103</v>
      </c>
      <c r="B49" s="48" t="str">
        <f>'[1]Access-Dez'!B49</f>
        <v>ENCARGOS FINANC.DA UNIAO-SENTENCAS JUDICIAIS</v>
      </c>
      <c r="C49" s="49" t="str">
        <f>CONCATENATE('[1]Access-Dez'!C49,".",'[1]Access-Dez'!D49)</f>
        <v>28.846</v>
      </c>
      <c r="D49" s="49" t="str">
        <f>CONCATENATE('[1]Access-Dez'!E49,".",'[1]Access-Dez'!G49)</f>
        <v>0901.0625</v>
      </c>
      <c r="E49" s="48" t="str">
        <f>'[1]Access-Dez'!F49</f>
        <v>OPERACOES ESPECIAIS: CUMPRIMENTO DE SENTENCAS JUDICIAIS</v>
      </c>
      <c r="F49" s="48" t="str">
        <f>'[1]Access-Dez'!H49</f>
        <v>SENTENCAS JUDICIAIS TRANSITADAS EM JULGADO DE PEQUENO VALOR</v>
      </c>
      <c r="G49" s="49" t="str">
        <f>'[1]Access-Dez'!I49</f>
        <v>1</v>
      </c>
      <c r="H49" s="49" t="str">
        <f>'[1]Access-Dez'!J49</f>
        <v>0100</v>
      </c>
      <c r="I49" s="48" t="str">
        <f>'[1]Access-Dez'!K49</f>
        <v>RECURSOS ORDINARIOS</v>
      </c>
      <c r="J49" s="49" t="str">
        <f>'[1]Access-Dez'!L49</f>
        <v>5</v>
      </c>
      <c r="K49" s="51"/>
      <c r="L49" s="51"/>
      <c r="M49" s="51"/>
      <c r="N49" s="51">
        <f t="shared" si="0"/>
        <v>0</v>
      </c>
      <c r="O49" s="51"/>
      <c r="P49" s="53">
        <f>'[1]Access-Dez'!M49</f>
        <v>127093</v>
      </c>
      <c r="Q49" s="53"/>
      <c r="R49" s="53">
        <f t="shared" si="1"/>
        <v>127093</v>
      </c>
      <c r="S49" s="53">
        <f>'[1]Access-Dez'!N49</f>
        <v>127093</v>
      </c>
      <c r="T49" s="54">
        <f t="shared" si="2"/>
        <v>1</v>
      </c>
      <c r="U49" s="53">
        <f>'[1]Access-Dez'!N49</f>
        <v>127093</v>
      </c>
      <c r="V49" s="54">
        <f t="shared" si="3"/>
        <v>1</v>
      </c>
      <c r="W49" s="53">
        <f>'[1]Access-Dez'!O49</f>
        <v>127092.07</v>
      </c>
      <c r="X49" s="54">
        <f t="shared" si="4"/>
        <v>0.99999268252382123</v>
      </c>
    </row>
    <row r="50" spans="1:24" ht="28.5" customHeight="1">
      <c r="A50" s="47" t="str">
        <f>'[1]Access-Dez'!A50</f>
        <v>71103</v>
      </c>
      <c r="B50" s="48" t="str">
        <f>'[1]Access-Dez'!B50</f>
        <v>ENCARGOS FINANC.DA UNIAO-SENTENCAS JUDICIAIS</v>
      </c>
      <c r="C50" s="49" t="str">
        <f>CONCATENATE('[1]Access-Dez'!C50,".",'[1]Access-Dez'!D50)</f>
        <v>28.846</v>
      </c>
      <c r="D50" s="49" t="str">
        <f>CONCATENATE('[1]Access-Dez'!E50,".",'[1]Access-Dez'!G50)</f>
        <v>0901.0625</v>
      </c>
      <c r="E50" s="48" t="str">
        <f>'[1]Access-Dez'!F50</f>
        <v>OPERACOES ESPECIAIS: CUMPRIMENTO DE SENTENCAS JUDICIAIS</v>
      </c>
      <c r="F50" s="48" t="str">
        <f>'[1]Access-Dez'!H50</f>
        <v>SENTENCAS JUDICIAIS TRANSITADAS EM JULGADO DE PEQUENO VALOR</v>
      </c>
      <c r="G50" s="49" t="str">
        <f>'[1]Access-Dez'!I50</f>
        <v>1</v>
      </c>
      <c r="H50" s="49" t="str">
        <f>'[1]Access-Dez'!J50</f>
        <v>0100</v>
      </c>
      <c r="I50" s="48" t="str">
        <f>'[1]Access-Dez'!K50</f>
        <v>RECURSOS ORDINARIOS</v>
      </c>
      <c r="J50" s="49" t="str">
        <f>'[1]Access-Dez'!L50</f>
        <v>3</v>
      </c>
      <c r="K50" s="51"/>
      <c r="L50" s="51"/>
      <c r="M50" s="51"/>
      <c r="N50" s="51">
        <f>K50+L50-M50</f>
        <v>0</v>
      </c>
      <c r="O50" s="51"/>
      <c r="P50" s="53">
        <f>'[1]Access-Dez'!M50</f>
        <v>315910677</v>
      </c>
      <c r="Q50" s="53"/>
      <c r="R50" s="53">
        <f>N50-O50+P50+Q50</f>
        <v>315910677</v>
      </c>
      <c r="S50" s="53">
        <f>'[1]Access-Dez'!N50</f>
        <v>315910677</v>
      </c>
      <c r="T50" s="54">
        <f>IF(R50&gt;0,S50/R50,0)</f>
        <v>1</v>
      </c>
      <c r="U50" s="53">
        <f>'[1]Access-Dez'!N50</f>
        <v>315910677</v>
      </c>
      <c r="V50" s="54">
        <f>IF(R50&gt;0,U50/R50,0)</f>
        <v>1</v>
      </c>
      <c r="W50" s="53">
        <f>'[1]Access-Dez'!O50</f>
        <v>315893021.45999998</v>
      </c>
      <c r="X50" s="54">
        <f>IF(R50&gt;0,W50/R50,0)</f>
        <v>0.99994411224030888</v>
      </c>
    </row>
    <row r="51" spans="1:24" ht="28.5" customHeight="1" thickBot="1">
      <c r="A51" s="47" t="str">
        <f>'[1]Access-Dez'!A51</f>
        <v>71103</v>
      </c>
      <c r="B51" s="48" t="str">
        <f>'[1]Access-Dez'!B51</f>
        <v>ENCARGOS FINANC.DA UNIAO-SENTENCAS JUDICIAIS</v>
      </c>
      <c r="C51" s="49" t="str">
        <f>CONCATENATE('[1]Access-Dez'!C51,".",'[1]Access-Dez'!D51)</f>
        <v>28.846</v>
      </c>
      <c r="D51" s="49" t="str">
        <f>CONCATENATE('[1]Access-Dez'!E51,".",'[1]Access-Dez'!G51)</f>
        <v>0901.0625</v>
      </c>
      <c r="E51" s="48" t="str">
        <f>'[1]Access-Dez'!F51</f>
        <v>OPERACOES ESPECIAIS: CUMPRIMENTO DE SENTENCAS JUDICIAIS</v>
      </c>
      <c r="F51" s="48" t="str">
        <f>'[1]Access-Dez'!H51</f>
        <v>SENTENCAS JUDICIAIS TRANSITADAS EM JULGADO DE PEQUENO VALOR</v>
      </c>
      <c r="G51" s="49" t="str">
        <f>'[1]Access-Dez'!I51</f>
        <v>1</v>
      </c>
      <c r="H51" s="49" t="str">
        <f>'[1]Access-Dez'!J51</f>
        <v>0100</v>
      </c>
      <c r="I51" s="48" t="str">
        <f>'[1]Access-Dez'!K51</f>
        <v>RECURSOS ORDINARIOS</v>
      </c>
      <c r="J51" s="49" t="str">
        <f>'[1]Access-Dez'!L51</f>
        <v>1</v>
      </c>
      <c r="K51" s="51"/>
      <c r="L51" s="51"/>
      <c r="M51" s="51"/>
      <c r="N51" s="51">
        <f>K51+L51-M51</f>
        <v>0</v>
      </c>
      <c r="O51" s="51"/>
      <c r="P51" s="53">
        <f>'[1]Access-Dez'!M51</f>
        <v>39541124</v>
      </c>
      <c r="Q51" s="53"/>
      <c r="R51" s="53">
        <f>N51-O51+P51+Q51</f>
        <v>39541124</v>
      </c>
      <c r="S51" s="53">
        <f>'[1]Access-Dez'!N51</f>
        <v>39541124</v>
      </c>
      <c r="T51" s="54">
        <f>IF(R51&gt;0,S51/R51,0)</f>
        <v>1</v>
      </c>
      <c r="U51" s="53">
        <f>'[1]Access-Dez'!N51</f>
        <v>39541124</v>
      </c>
      <c r="V51" s="54">
        <f>IF(R51&gt;0,U51/R51,0)</f>
        <v>1</v>
      </c>
      <c r="W51" s="53">
        <f>'[1]Access-Dez'!O51</f>
        <v>39541122.479999997</v>
      </c>
      <c r="X51" s="54">
        <f>IF(R51&gt;0,W51/R51,0)</f>
        <v>0.99999996155900872</v>
      </c>
    </row>
    <row r="52" spans="1:24" ht="28.5" customHeight="1" thickBot="1">
      <c r="A52" s="14" t="s">
        <v>48</v>
      </c>
      <c r="B52" s="55"/>
      <c r="C52" s="55"/>
      <c r="D52" s="55"/>
      <c r="E52" s="55"/>
      <c r="F52" s="55"/>
      <c r="G52" s="55"/>
      <c r="H52" s="55"/>
      <c r="I52" s="55"/>
      <c r="J52" s="15"/>
      <c r="K52" s="56">
        <f t="shared" ref="K52:S52" si="5">SUM(K10:K51)</f>
        <v>0</v>
      </c>
      <c r="L52" s="56">
        <f t="shared" si="5"/>
        <v>0</v>
      </c>
      <c r="M52" s="56">
        <f t="shared" si="5"/>
        <v>0</v>
      </c>
      <c r="N52" s="56">
        <f t="shared" si="5"/>
        <v>0</v>
      </c>
      <c r="O52" s="56">
        <f t="shared" si="5"/>
        <v>0</v>
      </c>
      <c r="P52" s="57">
        <f t="shared" si="5"/>
        <v>4722127978.0699987</v>
      </c>
      <c r="Q52" s="57">
        <f t="shared" si="5"/>
        <v>0</v>
      </c>
      <c r="R52" s="57">
        <f t="shared" si="5"/>
        <v>4722127978.0699987</v>
      </c>
      <c r="S52" s="57">
        <f t="shared" si="5"/>
        <v>4722127952.3499994</v>
      </c>
      <c r="T52" s="58">
        <f t="shared" si="2"/>
        <v>0.99999999455330324</v>
      </c>
      <c r="U52" s="57">
        <f>SUM(U10:U51)</f>
        <v>4722127952.3499994</v>
      </c>
      <c r="V52" s="58">
        <f t="shared" si="3"/>
        <v>0.99999999455330324</v>
      </c>
      <c r="W52" s="57">
        <f>SUM(W10:W51)</f>
        <v>4721290241.5199995</v>
      </c>
      <c r="X52" s="58">
        <f t="shared" si="4"/>
        <v>0.99982259342527569</v>
      </c>
    </row>
    <row r="53" spans="1:24" ht="28.5" customHeight="1">
      <c r="A53" s="2" t="s">
        <v>49</v>
      </c>
      <c r="B53" s="2"/>
      <c r="C53" s="2"/>
      <c r="D53" s="2"/>
      <c r="E53" s="2"/>
      <c r="F53" s="2"/>
      <c r="G53" s="2"/>
      <c r="H53" s="3"/>
      <c r="I53" s="3"/>
      <c r="J53" s="3"/>
      <c r="K53" s="2"/>
      <c r="L53" s="2"/>
      <c r="M53" s="2"/>
      <c r="N53" s="2"/>
      <c r="O53" s="2"/>
      <c r="P53" s="59"/>
      <c r="Q53" s="2"/>
      <c r="R53" s="2"/>
      <c r="S53" s="2"/>
      <c r="T53" s="2"/>
      <c r="U53" s="4"/>
      <c r="V53" s="2"/>
      <c r="W53" s="4"/>
      <c r="X53" s="2"/>
    </row>
    <row r="54" spans="1:24" ht="28.5" customHeight="1">
      <c r="A54" s="2" t="s">
        <v>50</v>
      </c>
      <c r="B54" s="60"/>
      <c r="C54" s="2"/>
      <c r="D54" s="2"/>
      <c r="E54" s="2"/>
      <c r="F54" s="2"/>
      <c r="G54" s="2"/>
      <c r="H54" s="3"/>
      <c r="I54" s="3"/>
      <c r="J54" s="3"/>
      <c r="K54" s="2"/>
      <c r="L54" s="2"/>
      <c r="M54" s="2"/>
      <c r="N54" s="2"/>
      <c r="O54" s="2"/>
      <c r="P54" s="61"/>
      <c r="Q54" s="2"/>
      <c r="R54" s="2"/>
      <c r="S54" s="2"/>
      <c r="T54" s="2"/>
      <c r="U54" s="4"/>
      <c r="V54" s="2"/>
      <c r="W54" s="4"/>
      <c r="X54" s="2"/>
    </row>
  </sheetData>
  <mergeCells count="17">
    <mergeCell ref="A52:J5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2017-10-17T18:42:54Z</dcterms:created>
  <dcterms:modified xsi:type="dcterms:W3CDTF">2017-10-17T18:44:48Z</dcterms:modified>
</cp:coreProperties>
</file>