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4 Abril\Publicacao internet TRF\Anexo II\090047\"/>
    </mc:Choice>
  </mc:AlternateContent>
  <bookViews>
    <workbookView xWindow="0" yWindow="0" windowWidth="24000" windowHeight="10890"/>
  </bookViews>
  <sheets>
    <sheet name="Abr" sheetId="1" r:id="rId1"/>
  </sheets>
  <externalReferences>
    <externalReference r:id="rId2"/>
  </externalReferences>
  <definedNames>
    <definedName name="_xlnm.Print_Area" localSheetId="0">Abr!$A$1:$X$25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X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23" i="1" s="1"/>
  <c r="P10" i="1"/>
  <c r="N10" i="1"/>
  <c r="J10" i="1"/>
  <c r="I10" i="1"/>
  <c r="H10" i="1"/>
  <c r="G10" i="1"/>
  <c r="F10" i="1"/>
  <c r="E10" i="1"/>
  <c r="D10" i="1"/>
  <c r="C10" i="1"/>
  <c r="B10" i="1"/>
  <c r="A10" i="1"/>
  <c r="S23" i="1" l="1"/>
  <c r="R19" i="1"/>
  <c r="U23" i="1"/>
  <c r="R22" i="1"/>
  <c r="W23" i="1"/>
  <c r="R15" i="1"/>
  <c r="T15" i="1" s="1"/>
  <c r="R18" i="1"/>
  <c r="V18" i="1" s="1"/>
  <c r="R10" i="1"/>
  <c r="R21" i="1"/>
  <c r="V21" i="1" s="1"/>
  <c r="P23" i="1"/>
  <c r="R13" i="1"/>
  <c r="T13" i="1" s="1"/>
  <c r="T18" i="1"/>
  <c r="X10" i="1"/>
  <c r="V10" i="1"/>
  <c r="T10" i="1"/>
  <c r="R23" i="1"/>
  <c r="X16" i="1"/>
  <c r="V16" i="1"/>
  <c r="T16" i="1"/>
  <c r="T12" i="1"/>
  <c r="X12" i="1"/>
  <c r="V12" i="1"/>
  <c r="X19" i="1"/>
  <c r="V19" i="1"/>
  <c r="T19" i="1"/>
  <c r="X22" i="1"/>
  <c r="V22" i="1"/>
  <c r="T22" i="1"/>
  <c r="T14" i="1"/>
  <c r="T20" i="1"/>
  <c r="N23" i="1"/>
  <c r="T11" i="1"/>
  <c r="T17" i="1"/>
  <c r="V11" i="1"/>
  <c r="V14" i="1"/>
  <c r="V17" i="1"/>
  <c r="V20" i="1"/>
  <c r="X13" i="1" l="1"/>
  <c r="X21" i="1"/>
  <c r="V15" i="1"/>
  <c r="T21" i="1"/>
  <c r="V13" i="1"/>
  <c r="X18" i="1"/>
  <c r="X15" i="1"/>
  <c r="V23" i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<sst xmlns="http://schemas.openxmlformats.org/spreadsheetml/2006/main" count="55" uniqueCount="51">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</sst>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899445965</v>
          </cell>
          <cell r="N10">
            <v>0</v>
          </cell>
          <cell r="O10">
            <v>898632431.41999996</v>
          </cell>
          <cell r="P10">
            <v>898632431.41999996</v>
          </cell>
          <cell r="Q10">
            <v>898632431.41999996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1040</v>
          </cell>
          <cell r="K11" t="str">
            <v>SEGURO-DESEMPREGO, ABONO SALARIAL E PREV.SOC.</v>
          </cell>
          <cell r="L11" t="str">
            <v>3</v>
          </cell>
          <cell r="M11">
            <v>183148</v>
          </cell>
          <cell r="N11">
            <v>0</v>
          </cell>
          <cell r="O11">
            <v>183146.58</v>
          </cell>
          <cell r="P11">
            <v>183146.58</v>
          </cell>
          <cell r="Q11">
            <v>183146.58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184106716</v>
          </cell>
          <cell r="N12">
            <v>0</v>
          </cell>
          <cell r="O12">
            <v>183997921.38999999</v>
          </cell>
          <cell r="P12">
            <v>183997921.38999999</v>
          </cell>
          <cell r="Q12">
            <v>183997921.38999999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2234561</v>
          </cell>
          <cell r="N13">
            <v>0</v>
          </cell>
          <cell r="O13">
            <v>2234556.36</v>
          </cell>
          <cell r="P13">
            <v>2234556.36</v>
          </cell>
          <cell r="Q13">
            <v>2234556.36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5</v>
          </cell>
          <cell r="M14">
            <v>967694</v>
          </cell>
          <cell r="N14">
            <v>0</v>
          </cell>
          <cell r="O14">
            <v>967693.66</v>
          </cell>
          <cell r="P14">
            <v>967693.66</v>
          </cell>
          <cell r="Q14">
            <v>967693.66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379675971</v>
          </cell>
          <cell r="N15">
            <v>0</v>
          </cell>
          <cell r="O15">
            <v>379534756.17000002</v>
          </cell>
          <cell r="P15">
            <v>379534756.17000002</v>
          </cell>
          <cell r="Q15">
            <v>379534756.17000002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33956914</v>
          </cell>
          <cell r="N16">
            <v>0</v>
          </cell>
          <cell r="O16">
            <v>33923737.490000002</v>
          </cell>
          <cell r="P16">
            <v>33923737.490000002</v>
          </cell>
          <cell r="Q16">
            <v>33923737.490000002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2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45748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'[1]Access-Abr'!A10</f>
        <v>33904</v>
      </c>
      <c r="B10" s="34" t="str">
        <f>'[1]Access-Abr'!B10</f>
        <v>FUNDO DO REGIME GERAL DA PREVIDENCIA SOCIAL</v>
      </c>
      <c r="C10" s="34" t="str">
        <f>CONCATENATE('[1]Access-Abr'!C10,".",'[1]Access-Abr'!D10)</f>
        <v>28.846</v>
      </c>
      <c r="D10" s="34" t="str">
        <f>CONCATENATE('[1]Access-Abr'!E10,".",'[1]Access-Abr'!G10)</f>
        <v>0901.0625</v>
      </c>
      <c r="E10" s="35" t="str">
        <f>'[1]Access-Abr'!F10</f>
        <v>OPERACOES ESPECIAIS: CUMPRIMENTO DE SENTENCAS JUDICIAIS</v>
      </c>
      <c r="F10" s="36" t="str">
        <f>'[1]Access-Abr'!H10</f>
        <v>SENTENCAS JUDICIAIS TRANSITADAS EM JULGADO DE PEQUENO VALOR</v>
      </c>
      <c r="G10" s="34" t="str">
        <f>'[1]Access-Abr'!I10</f>
        <v>2</v>
      </c>
      <c r="H10" s="34" t="str">
        <f>'[1]Access-Abr'!J10</f>
        <v>1000</v>
      </c>
      <c r="I10" s="35" t="str">
        <f>'[1]Access-Abr'!K10</f>
        <v>RECURSOS LIVRES DA UNIAO</v>
      </c>
      <c r="J10" s="34" t="str">
        <f>'[1]Access-Abr'!L10</f>
        <v>3</v>
      </c>
      <c r="K10" s="37"/>
      <c r="L10" s="37"/>
      <c r="M10" s="37"/>
      <c r="N10" s="38">
        <f t="shared" ref="N10:N22" si="0">K10+L10-M10</f>
        <v>0</v>
      </c>
      <c r="O10" s="37">
        <v>0</v>
      </c>
      <c r="P10" s="39">
        <f>IF('[1]Access-Abr'!N10=0,'[1]Access-Abr'!M10,0)</f>
        <v>899445965</v>
      </c>
      <c r="Q10" s="39">
        <f>IF('[1]Access-Abr'!N10&gt;0,'[1]Access-Abr'!N10-('[1]Access-Abr'!N10-'[1]Access-Abr'!M10),0)</f>
        <v>0</v>
      </c>
      <c r="R10" s="39">
        <f>N10-O10+P10+Q10</f>
        <v>899445965</v>
      </c>
      <c r="S10" s="39">
        <f>'[1]Access-Abr'!O10</f>
        <v>898632431.41999996</v>
      </c>
      <c r="T10" s="40">
        <f t="shared" ref="T10:T23" si="1">IF(R10&gt;0,S10/R10,0)</f>
        <v>0.99909551700529331</v>
      </c>
      <c r="U10" s="39">
        <f>'[1]Access-Abr'!P10</f>
        <v>898632431.41999996</v>
      </c>
      <c r="V10" s="40">
        <f t="shared" ref="V10:V23" si="2">IF(R10&gt;0,U10/R10,0)</f>
        <v>0.99909551700529331</v>
      </c>
      <c r="W10" s="39">
        <f>'[1]Access-Abr'!Q10</f>
        <v>898632431.41999996</v>
      </c>
      <c r="X10" s="40">
        <f t="shared" ref="X10:X23" si="3">IF(R10&gt;0,W10/R10,0)</f>
        <v>0.99909551700529331</v>
      </c>
    </row>
    <row r="11" spans="1:24" s="41" customFormat="1" ht="28.5" customHeight="1" x14ac:dyDescent="0.2">
      <c r="A11" s="34" t="str">
        <f>'[1]Access-Abr'!A11</f>
        <v>40901</v>
      </c>
      <c r="B11" s="34" t="str">
        <f>'[1]Access-Abr'!B11</f>
        <v>FUNDO DE AMPARO AO TRABALHADOR - FAT</v>
      </c>
      <c r="C11" s="34" t="str">
        <f>CONCATENATE('[1]Access-Abr'!C11,".",'[1]Access-Abr'!D11)</f>
        <v>28.846</v>
      </c>
      <c r="D11" s="34" t="str">
        <f>CONCATENATE('[1]Access-Abr'!E11,".",'[1]Access-Abr'!G11)</f>
        <v>0901.0625</v>
      </c>
      <c r="E11" s="35" t="str">
        <f>'[1]Access-Abr'!F11</f>
        <v>OPERACOES ESPECIAIS: CUMPRIMENTO DE SENTENCAS JUDICIAIS</v>
      </c>
      <c r="F11" s="36" t="str">
        <f>'[1]Access-Abr'!H11</f>
        <v>SENTENCAS JUDICIAIS TRANSITADAS EM JULGADO DE PEQUENO VALOR</v>
      </c>
      <c r="G11" s="34" t="str">
        <f>'[1]Access-Abr'!I11</f>
        <v>2</v>
      </c>
      <c r="H11" s="34" t="str">
        <f>'[1]Access-Abr'!J11</f>
        <v>1040</v>
      </c>
      <c r="I11" s="35" t="str">
        <f>'[1]Access-Abr'!K11</f>
        <v>SEGURO-DESEMPREGO, ABONO SALARIAL E PREV.SOC.</v>
      </c>
      <c r="J11" s="34" t="str">
        <f>'[1]Access-Abr'!L11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IF('[1]Access-Abr'!N11=0,'[1]Access-Abr'!M11,0)</f>
        <v>183148</v>
      </c>
      <c r="Q11" s="39">
        <f>IF('[1]Access-Abr'!N11&gt;0,'[1]Access-Abr'!N11-('[1]Access-Abr'!N11-'[1]Access-Abr'!M11),0)</f>
        <v>0</v>
      </c>
      <c r="R11" s="39">
        <f t="shared" ref="R11:R22" si="4">N11-O11+P11+Q11</f>
        <v>183148</v>
      </c>
      <c r="S11" s="39">
        <f>'[1]Access-Abr'!O11</f>
        <v>183146.58</v>
      </c>
      <c r="T11" s="40">
        <f t="shared" si="1"/>
        <v>0.99999224670758069</v>
      </c>
      <c r="U11" s="39">
        <f>'[1]Access-Abr'!P11</f>
        <v>183146.58</v>
      </c>
      <c r="V11" s="40">
        <f t="shared" si="2"/>
        <v>0.99999224670758069</v>
      </c>
      <c r="W11" s="39">
        <f>'[1]Access-Abr'!Q11</f>
        <v>183146.58</v>
      </c>
      <c r="X11" s="40">
        <f t="shared" si="3"/>
        <v>0.99999224670758069</v>
      </c>
    </row>
    <row r="12" spans="1:24" s="41" customFormat="1" ht="28.5" customHeight="1" x14ac:dyDescent="0.2">
      <c r="A12" s="34" t="str">
        <f>'[1]Access-Abr'!A12</f>
        <v>55901</v>
      </c>
      <c r="B12" s="34" t="str">
        <f>'[1]Access-Abr'!B12</f>
        <v>FUNDO NACIONAL DE ASSISTENCIA SOCIAL</v>
      </c>
      <c r="C12" s="34" t="str">
        <f>CONCATENATE('[1]Access-Abr'!C12,".",'[1]Access-Abr'!D12)</f>
        <v>28.846</v>
      </c>
      <c r="D12" s="34" t="str">
        <f>CONCATENATE('[1]Access-Abr'!E12,".",'[1]Access-Abr'!G12)</f>
        <v>0901.0625</v>
      </c>
      <c r="E12" s="35" t="str">
        <f>'[1]Access-Abr'!F12</f>
        <v>OPERACOES ESPECIAIS: CUMPRIMENTO DE SENTENCAS JUDICIAIS</v>
      </c>
      <c r="F12" s="36" t="str">
        <f>'[1]Access-Abr'!H12</f>
        <v>SENTENCAS JUDICIAIS TRANSITADAS EM JULGADO DE PEQUENO VALOR</v>
      </c>
      <c r="G12" s="34" t="str">
        <f>'[1]Access-Abr'!I12</f>
        <v>2</v>
      </c>
      <c r="H12" s="34" t="str">
        <f>'[1]Access-Abr'!J12</f>
        <v>1000</v>
      </c>
      <c r="I12" s="35" t="str">
        <f>'[1]Access-Abr'!K12</f>
        <v>RECURSOS LIVRES DA UNIAO</v>
      </c>
      <c r="J12" s="34" t="str">
        <f>'[1]Access-Abr'!L12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IF('[1]Access-Abr'!N12=0,'[1]Access-Abr'!M12,0)</f>
        <v>184106716</v>
      </c>
      <c r="Q12" s="39">
        <f>IF('[1]Access-Abr'!N12&gt;0,'[1]Access-Abr'!N12-('[1]Access-Abr'!N12-'[1]Access-Abr'!M12),0)</f>
        <v>0</v>
      </c>
      <c r="R12" s="39">
        <f t="shared" si="4"/>
        <v>184106716</v>
      </c>
      <c r="S12" s="39">
        <f>'[1]Access-Abr'!O12</f>
        <v>183997921.38999999</v>
      </c>
      <c r="T12" s="40">
        <f t="shared" si="1"/>
        <v>0.99940906767355508</v>
      </c>
      <c r="U12" s="39">
        <f>'[1]Access-Abr'!P12</f>
        <v>183997921.38999999</v>
      </c>
      <c r="V12" s="40">
        <f t="shared" si="2"/>
        <v>0.99940906767355508</v>
      </c>
      <c r="W12" s="39">
        <f>'[1]Access-Abr'!Q12</f>
        <v>183997921.38999999</v>
      </c>
      <c r="X12" s="40">
        <f t="shared" si="3"/>
        <v>0.99940906767355508</v>
      </c>
    </row>
    <row r="13" spans="1:24" s="41" customFormat="1" ht="28.5" customHeight="1" x14ac:dyDescent="0.2">
      <c r="A13" s="34" t="str">
        <f>'[1]Access-Abr'!A13</f>
        <v>71103</v>
      </c>
      <c r="B13" s="34" t="str">
        <f>'[1]Access-Abr'!B13</f>
        <v>ENCARGOS FINANC.DA UNIAO-SENTENCAS JUDICIAIS</v>
      </c>
      <c r="C13" s="34" t="str">
        <f>CONCATENATE('[1]Access-Abr'!C13,".",'[1]Access-Abr'!D13)</f>
        <v>28.846</v>
      </c>
      <c r="D13" s="34" t="str">
        <f>CONCATENATE('[1]Access-Abr'!E13,".",'[1]Access-Abr'!G13)</f>
        <v>0901.00G5</v>
      </c>
      <c r="E13" s="35" t="str">
        <f>'[1]Access-Abr'!F13</f>
        <v>OPERACOES ESPECIAIS: CUMPRIMENTO DE SENTENCAS JUDICIAIS</v>
      </c>
      <c r="F13" s="36" t="str">
        <f>'[1]Access-Abr'!H13</f>
        <v>CONTRIBUICAO DA UNIAO, DE SUAS AUTARQUIAS E FUNDACOES PARA O</v>
      </c>
      <c r="G13" s="34" t="str">
        <f>'[1]Access-Abr'!I13</f>
        <v>1</v>
      </c>
      <c r="H13" s="34" t="str">
        <f>'[1]Access-Abr'!J13</f>
        <v>1000</v>
      </c>
      <c r="I13" s="35" t="str">
        <f>'[1]Access-Abr'!K13</f>
        <v>RECURSOS LIVRES DA UNIAO</v>
      </c>
      <c r="J13" s="34" t="str">
        <f>'[1]Access-Abr'!L13</f>
        <v>1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IF('[1]Access-Abr'!N13=0,'[1]Access-Abr'!M13,0)</f>
        <v>2234561</v>
      </c>
      <c r="Q13" s="39">
        <f>IF('[1]Access-Abr'!N13&gt;0,'[1]Access-Abr'!N13-('[1]Access-Abr'!N13-'[1]Access-Abr'!M13),0)</f>
        <v>0</v>
      </c>
      <c r="R13" s="39">
        <f t="shared" si="4"/>
        <v>2234561</v>
      </c>
      <c r="S13" s="39">
        <f>'[1]Access-Abr'!O13</f>
        <v>2234556.36</v>
      </c>
      <c r="T13" s="40">
        <f t="shared" si="1"/>
        <v>0.99999792352949857</v>
      </c>
      <c r="U13" s="39">
        <f>'[1]Access-Abr'!P13</f>
        <v>2234556.36</v>
      </c>
      <c r="V13" s="40">
        <f t="shared" si="2"/>
        <v>0.99999792352949857</v>
      </c>
      <c r="W13" s="39">
        <f>'[1]Access-Abr'!Q13</f>
        <v>2234556.36</v>
      </c>
      <c r="X13" s="40">
        <f t="shared" si="3"/>
        <v>0.99999792352949857</v>
      </c>
    </row>
    <row r="14" spans="1:24" s="41" customFormat="1" ht="28.5" customHeight="1" x14ac:dyDescent="0.2">
      <c r="A14" s="34" t="str">
        <f>'[1]Access-Abr'!A14</f>
        <v>71103</v>
      </c>
      <c r="B14" s="34" t="str">
        <f>'[1]Access-Abr'!B14</f>
        <v>ENCARGOS FINANC.DA UNIAO-SENTENCAS JUDICIAIS</v>
      </c>
      <c r="C14" s="34" t="str">
        <f>CONCATENATE('[1]Access-Abr'!C14,".",'[1]Access-Abr'!D14)</f>
        <v>28.846</v>
      </c>
      <c r="D14" s="34" t="str">
        <f>CONCATENATE('[1]Access-Abr'!E14,".",'[1]Access-Abr'!G14)</f>
        <v>0901.0625</v>
      </c>
      <c r="E14" s="35" t="str">
        <f>'[1]Access-Abr'!F14</f>
        <v>OPERACOES ESPECIAIS: CUMPRIMENTO DE SENTENCAS JUDICIAIS</v>
      </c>
      <c r="F14" s="36" t="str">
        <f>'[1]Access-Abr'!H14</f>
        <v>SENTENCAS JUDICIAIS TRANSITADAS EM JULGADO DE PEQUENO VALOR</v>
      </c>
      <c r="G14" s="34" t="str">
        <f>'[1]Access-Abr'!I14</f>
        <v>1</v>
      </c>
      <c r="H14" s="34" t="str">
        <f>'[1]Access-Abr'!J14</f>
        <v>1000</v>
      </c>
      <c r="I14" s="35" t="str">
        <f>'[1]Access-Abr'!K14</f>
        <v>RECURSOS LIVRES DA UNIAO</v>
      </c>
      <c r="J14" s="34" t="str">
        <f>'[1]Access-Abr'!L14</f>
        <v>5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IF('[1]Access-Abr'!N14=0,'[1]Access-Abr'!M14,0)</f>
        <v>967694</v>
      </c>
      <c r="Q14" s="39">
        <f>IF('[1]Access-Abr'!N14&gt;0,'[1]Access-Abr'!N14-('[1]Access-Abr'!N14-'[1]Access-Abr'!M14),0)</f>
        <v>0</v>
      </c>
      <c r="R14" s="39">
        <f t="shared" si="4"/>
        <v>967694</v>
      </c>
      <c r="S14" s="39">
        <f>'[1]Access-Abr'!O14</f>
        <v>967693.66</v>
      </c>
      <c r="T14" s="40">
        <f t="shared" si="1"/>
        <v>0.99999964864926316</v>
      </c>
      <c r="U14" s="39">
        <f>'[1]Access-Abr'!P14</f>
        <v>967693.66</v>
      </c>
      <c r="V14" s="40">
        <f t="shared" si="2"/>
        <v>0.99999964864926316</v>
      </c>
      <c r="W14" s="39">
        <f>'[1]Access-Abr'!Q14</f>
        <v>967693.66</v>
      </c>
      <c r="X14" s="40">
        <f t="shared" si="3"/>
        <v>0.99999964864926316</v>
      </c>
    </row>
    <row r="15" spans="1:24" s="41" customFormat="1" ht="28.5" customHeight="1" x14ac:dyDescent="0.2">
      <c r="A15" s="34" t="str">
        <f>'[1]Access-Abr'!A15</f>
        <v>71103</v>
      </c>
      <c r="B15" s="34" t="str">
        <f>'[1]Access-Abr'!B15</f>
        <v>ENCARGOS FINANC.DA UNIAO-SENTENCAS JUDICIAIS</v>
      </c>
      <c r="C15" s="34" t="str">
        <f>CONCATENATE('[1]Access-Abr'!C15,".",'[1]Access-Abr'!D15)</f>
        <v>28.846</v>
      </c>
      <c r="D15" s="34" t="str">
        <f>CONCATENATE('[1]Access-Abr'!E15,".",'[1]Access-Abr'!G15)</f>
        <v>0901.0625</v>
      </c>
      <c r="E15" s="35" t="str">
        <f>'[1]Access-Abr'!F15</f>
        <v>OPERACOES ESPECIAIS: CUMPRIMENTO DE SENTENCAS JUDICIAIS</v>
      </c>
      <c r="F15" s="36" t="str">
        <f>'[1]Access-Abr'!H15</f>
        <v>SENTENCAS JUDICIAIS TRANSITADAS EM JULGADO DE PEQUENO VALOR</v>
      </c>
      <c r="G15" s="34" t="str">
        <f>'[1]Access-Abr'!I15</f>
        <v>1</v>
      </c>
      <c r="H15" s="34" t="str">
        <f>'[1]Access-Abr'!J15</f>
        <v>1000</v>
      </c>
      <c r="I15" s="35" t="str">
        <f>'[1]Access-Abr'!K15</f>
        <v>RECURSOS LIVRES DA UNIAO</v>
      </c>
      <c r="J15" s="34" t="str">
        <f>'[1]Access-Abr'!L15</f>
        <v>3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IF('[1]Access-Abr'!N15=0,'[1]Access-Abr'!M15,0)</f>
        <v>379675971</v>
      </c>
      <c r="Q15" s="39">
        <f>IF('[1]Access-Abr'!N15&gt;0,'[1]Access-Abr'!N15-('[1]Access-Abr'!N15-'[1]Access-Abr'!M15),0)</f>
        <v>0</v>
      </c>
      <c r="R15" s="39">
        <f t="shared" si="4"/>
        <v>379675971</v>
      </c>
      <c r="S15" s="39">
        <f>'[1]Access-Abr'!O15</f>
        <v>379534756.17000002</v>
      </c>
      <c r="T15" s="40">
        <f t="shared" si="1"/>
        <v>0.99962806487429778</v>
      </c>
      <c r="U15" s="39">
        <f>'[1]Access-Abr'!P15</f>
        <v>379534756.17000002</v>
      </c>
      <c r="V15" s="40">
        <f t="shared" si="2"/>
        <v>0.99962806487429778</v>
      </c>
      <c r="W15" s="39">
        <f>'[1]Access-Abr'!Q15</f>
        <v>379534756.17000002</v>
      </c>
      <c r="X15" s="40">
        <f t="shared" si="3"/>
        <v>0.99962806487429778</v>
      </c>
    </row>
    <row r="16" spans="1:24" s="41" customFormat="1" ht="28.5" customHeight="1" thickBot="1" x14ac:dyDescent="0.25">
      <c r="A16" s="34" t="str">
        <f>'[1]Access-Abr'!A16</f>
        <v>71103</v>
      </c>
      <c r="B16" s="34" t="str">
        <f>'[1]Access-Abr'!B16</f>
        <v>ENCARGOS FINANC.DA UNIAO-SENTENCAS JUDICIAIS</v>
      </c>
      <c r="C16" s="34" t="str">
        <f>CONCATENATE('[1]Access-Abr'!C16,".",'[1]Access-Abr'!D16)</f>
        <v>28.846</v>
      </c>
      <c r="D16" s="34" t="str">
        <f>CONCATENATE('[1]Access-Abr'!E16,".",'[1]Access-Abr'!G16)</f>
        <v>0901.0625</v>
      </c>
      <c r="E16" s="35" t="str">
        <f>'[1]Access-Abr'!F16</f>
        <v>OPERACOES ESPECIAIS: CUMPRIMENTO DE SENTENCAS JUDICIAIS</v>
      </c>
      <c r="F16" s="36" t="str">
        <f>'[1]Access-Abr'!H16</f>
        <v>SENTENCAS JUDICIAIS TRANSITADAS EM JULGADO DE PEQUENO VALOR</v>
      </c>
      <c r="G16" s="34" t="str">
        <f>'[1]Access-Abr'!I16</f>
        <v>1</v>
      </c>
      <c r="H16" s="34" t="str">
        <f>'[1]Access-Abr'!J16</f>
        <v>1000</v>
      </c>
      <c r="I16" s="35" t="str">
        <f>'[1]Access-Abr'!K16</f>
        <v>RECURSOS LIVRES DA UNIAO</v>
      </c>
      <c r="J16" s="34" t="str">
        <f>'[1]Access-Abr'!L16</f>
        <v>1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IF('[1]Access-Abr'!N16=0,'[1]Access-Abr'!M16,0)</f>
        <v>33956914</v>
      </c>
      <c r="Q16" s="39">
        <f>IF('[1]Access-Abr'!N16&gt;0,'[1]Access-Abr'!N16-('[1]Access-Abr'!N16-'[1]Access-Abr'!M16),0)</f>
        <v>0</v>
      </c>
      <c r="R16" s="39">
        <f t="shared" si="4"/>
        <v>33956914</v>
      </c>
      <c r="S16" s="39">
        <f>'[1]Access-Abr'!O16</f>
        <v>33923737.490000002</v>
      </c>
      <c r="T16" s="40">
        <f t="shared" si="1"/>
        <v>0.99902298218265662</v>
      </c>
      <c r="U16" s="39">
        <f>'[1]Access-Abr'!P16</f>
        <v>33923737.490000002</v>
      </c>
      <c r="V16" s="40">
        <f t="shared" si="2"/>
        <v>0.99902298218265662</v>
      </c>
      <c r="W16" s="39">
        <f>'[1]Access-Abr'!Q16</f>
        <v>33923737.490000002</v>
      </c>
      <c r="X16" s="40">
        <f t="shared" si="3"/>
        <v>0.99902298218265662</v>
      </c>
    </row>
    <row r="17" spans="1:25" s="41" customFormat="1" ht="28.5" hidden="1" customHeight="1" x14ac:dyDescent="0.2">
      <c r="A17" s="34">
        <f>'[1]Access-Abr'!A17</f>
        <v>0</v>
      </c>
      <c r="B17" s="34">
        <f>'[1]Access-Abr'!B17</f>
        <v>0</v>
      </c>
      <c r="C17" s="34" t="str">
        <f>CONCATENATE('[1]Access-Abr'!C17,".",'[1]Access-Abr'!D17)</f>
        <v>.</v>
      </c>
      <c r="D17" s="34" t="str">
        <f>CONCATENATE('[1]Access-Abr'!E17,".",'[1]Access-Abr'!G17)</f>
        <v>.</v>
      </c>
      <c r="E17" s="35">
        <f>'[1]Access-Abr'!F17</f>
        <v>0</v>
      </c>
      <c r="F17" s="36">
        <f>'[1]Access-Abr'!H17</f>
        <v>0</v>
      </c>
      <c r="G17" s="34">
        <f>'[1]Access-Abr'!I17</f>
        <v>0</v>
      </c>
      <c r="H17" s="34">
        <f>'[1]Access-Abr'!J17</f>
        <v>0</v>
      </c>
      <c r="I17" s="35">
        <f>'[1]Access-Abr'!K17</f>
        <v>0</v>
      </c>
      <c r="J17" s="34">
        <f>'[1]Access-Abr'!L17</f>
        <v>0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IF('[1]Access-Abr'!N17=0,'[1]Access-Abr'!M17,0)</f>
        <v>0</v>
      </c>
      <c r="Q17" s="39">
        <f>IF('[1]Access-Abr'!N17&gt;0,'[1]Access-Abr'!N17-('[1]Access-Abr'!N17-'[1]Access-Abr'!M17),0)</f>
        <v>0</v>
      </c>
      <c r="R17" s="39">
        <f t="shared" si="4"/>
        <v>0</v>
      </c>
      <c r="S17" s="39">
        <f>'[1]Access-Abr'!O17</f>
        <v>0</v>
      </c>
      <c r="T17" s="40">
        <f t="shared" si="1"/>
        <v>0</v>
      </c>
      <c r="U17" s="39">
        <f>'[1]Access-Abr'!P17</f>
        <v>0</v>
      </c>
      <c r="V17" s="40">
        <f t="shared" si="2"/>
        <v>0</v>
      </c>
      <c r="W17" s="39">
        <f>'[1]Access-Abr'!Q17</f>
        <v>0</v>
      </c>
      <c r="X17" s="40">
        <f t="shared" si="3"/>
        <v>0</v>
      </c>
    </row>
    <row r="18" spans="1:25" s="41" customFormat="1" ht="28.5" hidden="1" customHeight="1" x14ac:dyDescent="0.2">
      <c r="A18" s="34">
        <f>'[1]Access-Abr'!A18</f>
        <v>0</v>
      </c>
      <c r="B18" s="34">
        <f>'[1]Access-Abr'!B18</f>
        <v>0</v>
      </c>
      <c r="C18" s="34" t="str">
        <f>CONCATENATE('[1]Access-Abr'!C18,".",'[1]Access-Abr'!D18)</f>
        <v>.</v>
      </c>
      <c r="D18" s="34" t="str">
        <f>CONCATENATE('[1]Access-Abr'!E18,".",'[1]Access-Abr'!G18)</f>
        <v>.</v>
      </c>
      <c r="E18" s="35">
        <f>'[1]Access-Abr'!F18</f>
        <v>0</v>
      </c>
      <c r="F18" s="36">
        <f>'[1]Access-Abr'!H18</f>
        <v>0</v>
      </c>
      <c r="G18" s="34">
        <f>'[1]Access-Abr'!I18</f>
        <v>0</v>
      </c>
      <c r="H18" s="34">
        <f>'[1]Access-Abr'!J18</f>
        <v>0</v>
      </c>
      <c r="I18" s="35">
        <f>'[1]Access-Abr'!K18</f>
        <v>0</v>
      </c>
      <c r="J18" s="34">
        <f>'[1]Access-Abr'!L18</f>
        <v>0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IF('[1]Access-Abr'!N18=0,'[1]Access-Abr'!M18,0)</f>
        <v>0</v>
      </c>
      <c r="Q18" s="39">
        <f>IF('[1]Access-Abr'!N18&gt;0,'[1]Access-Abr'!N18-('[1]Access-Abr'!N18-'[1]Access-Abr'!M18),0)</f>
        <v>0</v>
      </c>
      <c r="R18" s="39">
        <f t="shared" si="4"/>
        <v>0</v>
      </c>
      <c r="S18" s="39">
        <f>'[1]Access-Abr'!O18</f>
        <v>0</v>
      </c>
      <c r="T18" s="40">
        <f t="shared" si="1"/>
        <v>0</v>
      </c>
      <c r="U18" s="39">
        <f>'[1]Access-Abr'!P18</f>
        <v>0</v>
      </c>
      <c r="V18" s="40">
        <f t="shared" si="2"/>
        <v>0</v>
      </c>
      <c r="W18" s="39">
        <f>'[1]Access-Abr'!Q18</f>
        <v>0</v>
      </c>
      <c r="X18" s="40">
        <f t="shared" si="3"/>
        <v>0</v>
      </c>
    </row>
    <row r="19" spans="1:25" s="41" customFormat="1" ht="28.5" hidden="1" customHeight="1" x14ac:dyDescent="0.2">
      <c r="A19" s="34">
        <f>'[1]Access-Abr'!A19</f>
        <v>0</v>
      </c>
      <c r="B19" s="34">
        <f>'[1]Access-Abr'!B19</f>
        <v>0</v>
      </c>
      <c r="C19" s="34" t="str">
        <f>CONCATENATE('[1]Access-Abr'!C19,".",'[1]Access-Abr'!D19)</f>
        <v>.</v>
      </c>
      <c r="D19" s="34" t="str">
        <f>CONCATENATE('[1]Access-Abr'!E19,".",'[1]Access-Abr'!G19)</f>
        <v>.</v>
      </c>
      <c r="E19" s="35">
        <f>'[1]Access-Abr'!F19</f>
        <v>0</v>
      </c>
      <c r="F19" s="36">
        <f>'[1]Access-Abr'!H19</f>
        <v>0</v>
      </c>
      <c r="G19" s="34">
        <f>'[1]Access-Abr'!I19</f>
        <v>0</v>
      </c>
      <c r="H19" s="34">
        <f>'[1]Access-Abr'!J19</f>
        <v>0</v>
      </c>
      <c r="I19" s="35">
        <f>'[1]Access-Abr'!K19</f>
        <v>0</v>
      </c>
      <c r="J19" s="34">
        <f>'[1]Access-Abr'!L19</f>
        <v>0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IF('[1]Access-Abr'!N19=0,'[1]Access-Abr'!M19,0)</f>
        <v>0</v>
      </c>
      <c r="Q19" s="39">
        <f>IF('[1]Access-Abr'!N19&gt;0,'[1]Access-Abr'!N19-('[1]Access-Abr'!N19-'[1]Access-Abr'!M19),0)</f>
        <v>0</v>
      </c>
      <c r="R19" s="39">
        <f t="shared" si="4"/>
        <v>0</v>
      </c>
      <c r="S19" s="39">
        <f>'[1]Access-Abr'!O19</f>
        <v>0</v>
      </c>
      <c r="T19" s="40">
        <f t="shared" si="1"/>
        <v>0</v>
      </c>
      <c r="U19" s="39">
        <f>'[1]Access-Abr'!P19</f>
        <v>0</v>
      </c>
      <c r="V19" s="40">
        <f t="shared" si="2"/>
        <v>0</v>
      </c>
      <c r="W19" s="39">
        <f>'[1]Access-Abr'!Q19</f>
        <v>0</v>
      </c>
      <c r="X19" s="40">
        <f t="shared" si="3"/>
        <v>0</v>
      </c>
    </row>
    <row r="20" spans="1:25" s="41" customFormat="1" ht="28.5" hidden="1" customHeight="1" x14ac:dyDescent="0.2">
      <c r="A20" s="34">
        <f>'[1]Access-Abr'!A20</f>
        <v>0</v>
      </c>
      <c r="B20" s="34">
        <f>'[1]Access-Abr'!B20</f>
        <v>0</v>
      </c>
      <c r="C20" s="34" t="str">
        <f>CONCATENATE('[1]Access-Abr'!C20,".",'[1]Access-Abr'!D20)</f>
        <v>.</v>
      </c>
      <c r="D20" s="34" t="str">
        <f>CONCATENATE('[1]Access-Abr'!E20,".",'[1]Access-Abr'!G20)</f>
        <v>.</v>
      </c>
      <c r="E20" s="35">
        <f>'[1]Access-Abr'!F20</f>
        <v>0</v>
      </c>
      <c r="F20" s="36">
        <f>'[1]Access-Abr'!H20</f>
        <v>0</v>
      </c>
      <c r="G20" s="34">
        <f>'[1]Access-Abr'!I20</f>
        <v>0</v>
      </c>
      <c r="H20" s="34">
        <f>'[1]Access-Abr'!J20</f>
        <v>0</v>
      </c>
      <c r="I20" s="35">
        <f>'[1]Access-Abr'!K20</f>
        <v>0</v>
      </c>
      <c r="J20" s="34">
        <f>'[1]Access-Abr'!L20</f>
        <v>0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IF('[1]Access-Abr'!N20=0,'[1]Access-Abr'!M20,0)</f>
        <v>0</v>
      </c>
      <c r="Q20" s="39">
        <f>IF('[1]Access-Abr'!N20&gt;0,'[1]Access-Abr'!N20-('[1]Access-Abr'!N20-'[1]Access-Abr'!M20),0)</f>
        <v>0</v>
      </c>
      <c r="R20" s="39">
        <f t="shared" si="4"/>
        <v>0</v>
      </c>
      <c r="S20" s="39">
        <f>'[1]Access-Abr'!O20</f>
        <v>0</v>
      </c>
      <c r="T20" s="40">
        <f t="shared" si="1"/>
        <v>0</v>
      </c>
      <c r="U20" s="39">
        <f>'[1]Access-Abr'!P20</f>
        <v>0</v>
      </c>
      <c r="V20" s="40">
        <f t="shared" si="2"/>
        <v>0</v>
      </c>
      <c r="W20" s="39">
        <f>'[1]Access-Abr'!Q20</f>
        <v>0</v>
      </c>
      <c r="X20" s="40">
        <f t="shared" si="3"/>
        <v>0</v>
      </c>
    </row>
    <row r="21" spans="1:25" s="41" customFormat="1" ht="28.5" hidden="1" customHeight="1" x14ac:dyDescent="0.2">
      <c r="A21" s="34">
        <f>'[1]Access-Abr'!A21</f>
        <v>0</v>
      </c>
      <c r="B21" s="34">
        <f>'[1]Access-Abr'!B21</f>
        <v>0</v>
      </c>
      <c r="C21" s="34" t="str">
        <f>CONCATENATE('[1]Access-Abr'!C21,".",'[1]Access-Abr'!D21)</f>
        <v>.</v>
      </c>
      <c r="D21" s="34" t="str">
        <f>CONCATENATE('[1]Access-Abr'!E21,".",'[1]Access-Abr'!G21)</f>
        <v>.</v>
      </c>
      <c r="E21" s="35">
        <f>'[1]Access-Abr'!F21</f>
        <v>0</v>
      </c>
      <c r="F21" s="36">
        <f>'[1]Access-Abr'!H21</f>
        <v>0</v>
      </c>
      <c r="G21" s="34">
        <f>'[1]Access-Abr'!I21</f>
        <v>0</v>
      </c>
      <c r="H21" s="34">
        <f>'[1]Access-Abr'!J21</f>
        <v>0</v>
      </c>
      <c r="I21" s="35">
        <f>'[1]Access-Abr'!K21</f>
        <v>0</v>
      </c>
      <c r="J21" s="34">
        <f>'[1]Access-Abr'!L21</f>
        <v>0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IF('[1]Access-Abr'!N21=0,'[1]Access-Abr'!M21,0)</f>
        <v>0</v>
      </c>
      <c r="Q21" s="39">
        <f>IF('[1]Access-Abr'!N21&gt;0,'[1]Access-Abr'!N21-('[1]Access-Abr'!N21-'[1]Access-Abr'!M21),0)</f>
        <v>0</v>
      </c>
      <c r="R21" s="39">
        <f t="shared" si="4"/>
        <v>0</v>
      </c>
      <c r="S21" s="39">
        <f>'[1]Access-Abr'!O21</f>
        <v>0</v>
      </c>
      <c r="T21" s="40">
        <f t="shared" si="1"/>
        <v>0</v>
      </c>
      <c r="U21" s="39">
        <f>'[1]Access-Abr'!P21</f>
        <v>0</v>
      </c>
      <c r="V21" s="40">
        <f t="shared" si="2"/>
        <v>0</v>
      </c>
      <c r="W21" s="39">
        <f>'[1]Access-Abr'!Q21</f>
        <v>0</v>
      </c>
      <c r="X21" s="40">
        <f t="shared" si="3"/>
        <v>0</v>
      </c>
    </row>
    <row r="22" spans="1:25" s="41" customFormat="1" ht="28.5" hidden="1" customHeight="1" x14ac:dyDescent="0.2">
      <c r="A22" s="34">
        <f>'[1]Access-Abr'!A22</f>
        <v>0</v>
      </c>
      <c r="B22" s="34">
        <f>'[1]Access-Abr'!B22</f>
        <v>0</v>
      </c>
      <c r="C22" s="34" t="str">
        <f>CONCATENATE('[1]Access-Abr'!C22,".",'[1]Access-Abr'!D22)</f>
        <v>.</v>
      </c>
      <c r="D22" s="34" t="str">
        <f>CONCATENATE('[1]Access-Abr'!E22,".",'[1]Access-Abr'!G22)</f>
        <v>.</v>
      </c>
      <c r="E22" s="35">
        <f>'[1]Access-Abr'!F22</f>
        <v>0</v>
      </c>
      <c r="F22" s="36">
        <f>'[1]Access-Abr'!H22</f>
        <v>0</v>
      </c>
      <c r="G22" s="34">
        <f>'[1]Access-Abr'!I22</f>
        <v>0</v>
      </c>
      <c r="H22" s="34">
        <f>'[1]Access-Abr'!J22</f>
        <v>0</v>
      </c>
      <c r="I22" s="35">
        <f>'[1]Access-Abr'!K22</f>
        <v>0</v>
      </c>
      <c r="J22" s="34">
        <f>'[1]Access-Abr'!L22</f>
        <v>0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IF('[1]Access-Abr'!N22=0,'[1]Access-Abr'!M22,0)</f>
        <v>0</v>
      </c>
      <c r="Q22" s="39">
        <f>IF('[1]Access-Abr'!N22&gt;0,'[1]Access-Abr'!N22-('[1]Access-Abr'!N22-'[1]Access-Abr'!M22),0)</f>
        <v>0</v>
      </c>
      <c r="R22" s="39">
        <f t="shared" si="4"/>
        <v>0</v>
      </c>
      <c r="S22" s="39">
        <f>'[1]Access-Abr'!O22</f>
        <v>0</v>
      </c>
      <c r="T22" s="40">
        <f t="shared" si="1"/>
        <v>0</v>
      </c>
      <c r="U22" s="39">
        <f>'[1]Access-Abr'!P22</f>
        <v>0</v>
      </c>
      <c r="V22" s="40">
        <f t="shared" si="2"/>
        <v>0</v>
      </c>
      <c r="W22" s="39">
        <f>'[1]Access-Abr'!Q22</f>
        <v>0</v>
      </c>
      <c r="X22" s="40">
        <f t="shared" si="3"/>
        <v>0</v>
      </c>
    </row>
    <row r="23" spans="1:25" ht="28.5" customHeight="1" thickBot="1" x14ac:dyDescent="0.25">
      <c r="A23" s="14" t="s">
        <v>48</v>
      </c>
      <c r="B23" s="42"/>
      <c r="C23" s="42"/>
      <c r="D23" s="42"/>
      <c r="E23" s="42"/>
      <c r="F23" s="42"/>
      <c r="G23" s="42"/>
      <c r="H23" s="42"/>
      <c r="I23" s="42"/>
      <c r="J23" s="15"/>
      <c r="K23" s="43">
        <f t="shared" ref="K23:S23" si="5">SUM(K10:K22)</f>
        <v>0</v>
      </c>
      <c r="L23" s="43">
        <f t="shared" si="5"/>
        <v>0</v>
      </c>
      <c r="M23" s="43">
        <f t="shared" si="5"/>
        <v>0</v>
      </c>
      <c r="N23" s="43">
        <f t="shared" si="5"/>
        <v>0</v>
      </c>
      <c r="O23" s="43">
        <f t="shared" si="5"/>
        <v>0</v>
      </c>
      <c r="P23" s="44">
        <f>SUM(P10:P22)</f>
        <v>1500570969</v>
      </c>
      <c r="Q23" s="44">
        <f>SUM(Q10:Q22)</f>
        <v>0</v>
      </c>
      <c r="R23" s="44">
        <f>SUM(R10:R22)</f>
        <v>1500570969</v>
      </c>
      <c r="S23" s="44">
        <f t="shared" si="5"/>
        <v>1499474243.0699999</v>
      </c>
      <c r="T23" s="45">
        <f t="shared" si="1"/>
        <v>0.99926912758366171</v>
      </c>
      <c r="U23" s="44">
        <f>SUM(U10:U22)</f>
        <v>1499474243.0699999</v>
      </c>
      <c r="V23" s="46">
        <f t="shared" si="2"/>
        <v>0.99926912758366171</v>
      </c>
      <c r="W23" s="44">
        <f>SUM(W10:W22)</f>
        <v>1499474243.0699999</v>
      </c>
      <c r="X23" s="46">
        <f t="shared" si="3"/>
        <v>0.99926912758366171</v>
      </c>
    </row>
    <row r="24" spans="1:25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47"/>
      <c r="Q24" s="2"/>
      <c r="R24" s="2"/>
      <c r="S24" s="2"/>
      <c r="T24" s="2"/>
      <c r="U24" s="4"/>
      <c r="V24" s="2"/>
      <c r="W24" s="4"/>
      <c r="X24" s="2"/>
    </row>
    <row r="25" spans="1:25" ht="12.75" x14ac:dyDescent="0.2">
      <c r="A25" s="2" t="s">
        <v>50</v>
      </c>
      <c r="B25" s="4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49"/>
      <c r="O25" s="49"/>
      <c r="P25" s="50"/>
      <c r="Q25" s="49"/>
      <c r="R25" s="2"/>
      <c r="S25" s="2"/>
      <c r="T25" s="2"/>
      <c r="U25" s="4"/>
      <c r="V25" s="2"/>
      <c r="W25" s="4"/>
      <c r="X25" s="2"/>
    </row>
    <row r="26" spans="1:25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4"/>
      <c r="N26" s="55"/>
      <c r="O26" s="55"/>
      <c r="P26" s="56"/>
      <c r="Q26" s="55"/>
      <c r="R26" s="54"/>
      <c r="S26" s="54"/>
      <c r="T26" s="54"/>
      <c r="U26" s="57"/>
      <c r="V26" s="54"/>
      <c r="W26" s="57"/>
      <c r="X26" s="54"/>
    </row>
    <row r="27" spans="1:25" s="58" customFormat="1" ht="15.95" customHeight="1" x14ac:dyDescent="0.2">
      <c r="M27" s="60"/>
      <c r="N27" s="61"/>
      <c r="O27" s="61"/>
      <c r="P27" s="62"/>
      <c r="Q27" s="61"/>
      <c r="R27" s="63"/>
      <c r="S27" s="64"/>
      <c r="T27" s="64"/>
      <c r="U27" s="64"/>
      <c r="V27" s="64"/>
      <c r="W27" s="64"/>
      <c r="X27" s="60"/>
      <c r="Y27" s="5"/>
    </row>
    <row r="28" spans="1:25" s="58" customFormat="1" ht="15.95" customHeight="1" x14ac:dyDescent="0.2">
      <c r="M28" s="60"/>
      <c r="N28" s="60"/>
      <c r="O28" s="60"/>
      <c r="P28" s="62"/>
      <c r="Q28" s="60"/>
      <c r="R28" s="65"/>
      <c r="S28" s="64"/>
      <c r="T28" s="64"/>
      <c r="U28" s="64"/>
      <c r="V28" s="64"/>
      <c r="W28" s="64"/>
      <c r="X28" s="60"/>
      <c r="Y28" s="5"/>
    </row>
    <row r="29" spans="1:25" s="51" customFormat="1" ht="15.95" customHeight="1" x14ac:dyDescent="0.2">
      <c r="M29" s="59"/>
      <c r="N29" s="59"/>
      <c r="O29" s="60"/>
      <c r="P29" s="66"/>
      <c r="Q29" s="59"/>
      <c r="R29" s="67"/>
      <c r="S29" s="68"/>
      <c r="T29" s="68"/>
      <c r="U29" s="68"/>
      <c r="V29" s="68"/>
      <c r="W29" s="68"/>
      <c r="X29" s="69"/>
      <c r="Y29" s="2"/>
    </row>
    <row r="30" spans="1:25" s="51" customFormat="1" ht="15.95" customHeight="1" x14ac:dyDescent="0.2">
      <c r="M30" s="59"/>
      <c r="N30" s="59"/>
      <c r="O30" s="70"/>
      <c r="P30" s="71"/>
      <c r="Q30" s="59"/>
      <c r="R30" s="67"/>
      <c r="S30" s="68"/>
      <c r="T30" s="68"/>
      <c r="U30" s="68"/>
      <c r="V30" s="68"/>
      <c r="W30" s="68"/>
      <c r="X30" s="69"/>
      <c r="Y30" s="2"/>
    </row>
    <row r="31" spans="1:25" s="58" customFormat="1" ht="15.95" customHeight="1" x14ac:dyDescent="0.2">
      <c r="M31" s="60"/>
      <c r="N31" s="60"/>
      <c r="O31" s="60"/>
      <c r="P31" s="60"/>
      <c r="Q31" s="60"/>
      <c r="R31" s="72"/>
      <c r="S31" s="64"/>
      <c r="T31" s="64"/>
      <c r="U31" s="64"/>
      <c r="V31" s="64"/>
      <c r="W31" s="64"/>
      <c r="X31" s="73"/>
      <c r="Y31" s="5"/>
    </row>
    <row r="32" spans="1:25" s="58" customFormat="1" ht="15.95" customHeight="1" x14ac:dyDescent="0.2">
      <c r="M32" s="5"/>
      <c r="N32" s="5"/>
      <c r="O32" s="60"/>
      <c r="P32" s="5"/>
      <c r="Q32" s="5"/>
      <c r="R32" s="74"/>
      <c r="S32" s="5"/>
      <c r="T32" s="5"/>
      <c r="U32" s="75"/>
      <c r="V32" s="64"/>
      <c r="W32" s="5"/>
      <c r="X32" s="5"/>
      <c r="Y32" s="5"/>
    </row>
    <row r="33" spans="10:36" s="58" customFormat="1" ht="15.95" customHeight="1" x14ac:dyDescent="0.2">
      <c r="J33" s="76"/>
      <c r="K33" s="76"/>
      <c r="L33" s="76"/>
      <c r="M33" s="77"/>
      <c r="N33" s="78"/>
      <c r="O33" s="60"/>
      <c r="P33" s="79"/>
      <c r="Q33" s="79"/>
      <c r="R33" s="79"/>
      <c r="S33" s="5"/>
      <c r="T33" s="80"/>
      <c r="U33" s="81"/>
      <c r="V33" s="5"/>
      <c r="W33" s="82"/>
      <c r="X33" s="5"/>
      <c r="Y33" s="5"/>
    </row>
    <row r="34" spans="10:36" s="58" customFormat="1" ht="15.95" customHeight="1" x14ac:dyDescent="0.2">
      <c r="K34" s="83"/>
      <c r="L34" s="83"/>
      <c r="M34" s="83"/>
      <c r="N34" s="83"/>
      <c r="O34" s="60"/>
      <c r="P34" s="74"/>
      <c r="Q34" s="83"/>
      <c r="R34" s="83"/>
      <c r="S34" s="74"/>
      <c r="T34" s="5"/>
      <c r="U34" s="5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84"/>
    </row>
    <row r="35" spans="10:36" s="58" customFormat="1" ht="15.95" customHeight="1" x14ac:dyDescent="0.2">
      <c r="K35" s="85"/>
      <c r="L35" s="85"/>
      <c r="M35" s="85"/>
      <c r="N35" s="85"/>
      <c r="O35" s="60"/>
      <c r="P35" s="85"/>
      <c r="Q35" s="85"/>
      <c r="R35" s="85"/>
      <c r="S35" s="86"/>
      <c r="T35" s="5"/>
      <c r="U35" s="5"/>
      <c r="V35" s="85"/>
      <c r="W35" s="85"/>
      <c r="X35" s="85"/>
      <c r="Y35" s="85"/>
      <c r="Z35" s="85"/>
      <c r="AA35" s="85"/>
      <c r="AB35" s="85"/>
      <c r="AC35" s="85"/>
      <c r="AD35" s="85"/>
      <c r="AE35" s="87"/>
      <c r="AF35" s="87"/>
      <c r="AG35" s="87"/>
      <c r="AH35" s="87"/>
      <c r="AI35" s="87"/>
      <c r="AJ35" s="87"/>
    </row>
    <row r="36" spans="10:36" s="58" customFormat="1" ht="15.95" customHeight="1" x14ac:dyDescent="0.2">
      <c r="K36" s="85"/>
      <c r="L36" s="85"/>
      <c r="M36" s="85"/>
      <c r="N36" s="85"/>
      <c r="O36" s="60"/>
      <c r="P36" s="85"/>
      <c r="Q36" s="85"/>
      <c r="R36" s="85"/>
      <c r="S36" s="86"/>
      <c r="T36" s="5"/>
      <c r="U36" s="5"/>
      <c r="V36" s="85"/>
      <c r="W36" s="85"/>
      <c r="X36" s="85"/>
      <c r="Y36" s="85"/>
      <c r="Z36" s="85"/>
      <c r="AA36" s="85"/>
      <c r="AB36" s="85"/>
      <c r="AC36" s="85"/>
      <c r="AD36" s="85"/>
      <c r="AE36" s="87"/>
      <c r="AF36" s="87"/>
      <c r="AG36" s="87"/>
      <c r="AH36" s="87"/>
      <c r="AI36" s="87"/>
      <c r="AJ36" s="87"/>
    </row>
    <row r="37" spans="10:36" s="58" customFormat="1" ht="15.95" customHeight="1" x14ac:dyDescent="0.2">
      <c r="K37" s="85"/>
      <c r="L37" s="85"/>
      <c r="M37" s="85"/>
      <c r="N37" s="85"/>
      <c r="O37" s="60"/>
      <c r="P37" s="85"/>
      <c r="Q37" s="85"/>
      <c r="R37" s="85"/>
      <c r="S37" s="86"/>
      <c r="T37" s="5"/>
      <c r="U37" s="5"/>
      <c r="V37" s="88"/>
      <c r="W37" s="88"/>
      <c r="X37" s="88"/>
      <c r="Y37" s="88"/>
      <c r="Z37" s="88"/>
      <c r="AA37" s="88"/>
      <c r="AB37" s="88"/>
      <c r="AC37" s="88"/>
      <c r="AD37" s="88"/>
      <c r="AE37" s="89"/>
      <c r="AF37" s="89"/>
      <c r="AG37" s="89"/>
      <c r="AH37" s="89"/>
      <c r="AI37" s="89"/>
      <c r="AJ37" s="89"/>
    </row>
    <row r="38" spans="10:36" s="58" customFormat="1" ht="15.95" customHeight="1" x14ac:dyDescent="0.2">
      <c r="K38" s="85"/>
      <c r="L38" s="85"/>
      <c r="M38" s="85"/>
      <c r="N38" s="85"/>
      <c r="O38" s="60"/>
      <c r="P38" s="85"/>
      <c r="Q38" s="85"/>
      <c r="R38" s="85"/>
      <c r="S38" s="86"/>
      <c r="T38" s="5"/>
      <c r="U38" s="5"/>
      <c r="V38" s="85"/>
      <c r="W38" s="85"/>
      <c r="X38" s="85"/>
      <c r="Y38" s="85"/>
      <c r="Z38" s="85"/>
      <c r="AA38" s="85"/>
      <c r="AB38" s="85"/>
      <c r="AC38" s="85"/>
      <c r="AD38" s="85"/>
      <c r="AE38" s="87"/>
      <c r="AF38" s="90"/>
      <c r="AG38" s="90"/>
      <c r="AH38" s="90"/>
      <c r="AI38" s="90"/>
      <c r="AJ38" s="87"/>
    </row>
    <row r="39" spans="10:36" s="58" customFormat="1" ht="15.95" customHeight="1" x14ac:dyDescent="0.2">
      <c r="K39" s="85"/>
      <c r="L39" s="85"/>
      <c r="M39" s="85"/>
      <c r="N39" s="85"/>
      <c r="O39" s="85"/>
      <c r="P39" s="85"/>
      <c r="Q39" s="85"/>
      <c r="R39" s="85"/>
      <c r="S39" s="86"/>
      <c r="T39" s="5"/>
      <c r="U39" s="5"/>
      <c r="V39" s="85"/>
      <c r="W39" s="85"/>
      <c r="X39" s="85"/>
      <c r="Y39" s="85"/>
      <c r="Z39" s="85"/>
      <c r="AA39" s="85"/>
      <c r="AB39" s="85"/>
      <c r="AC39" s="85"/>
      <c r="AD39" s="85"/>
      <c r="AE39" s="87"/>
      <c r="AF39" s="90"/>
      <c r="AG39" s="90"/>
      <c r="AH39" s="90"/>
      <c r="AI39" s="90"/>
      <c r="AJ39" s="87"/>
    </row>
    <row r="40" spans="10:36" s="58" customFormat="1" ht="15.95" customHeight="1" x14ac:dyDescent="0.2">
      <c r="K40" s="85"/>
      <c r="L40" s="85"/>
      <c r="M40" s="85"/>
      <c r="N40" s="85"/>
      <c r="O40" s="85"/>
      <c r="P40" s="85"/>
      <c r="Q40" s="85"/>
      <c r="R40" s="85"/>
      <c r="S40" s="86"/>
      <c r="T40" s="5"/>
      <c r="U40" s="5"/>
      <c r="V40" s="85"/>
      <c r="W40" s="85"/>
      <c r="X40" s="85"/>
      <c r="Y40" s="85"/>
      <c r="Z40" s="85"/>
      <c r="AA40" s="85"/>
      <c r="AB40" s="85"/>
      <c r="AC40" s="85"/>
      <c r="AD40" s="85"/>
      <c r="AE40" s="87"/>
      <c r="AF40" s="87"/>
      <c r="AG40" s="87"/>
      <c r="AH40" s="87"/>
      <c r="AI40" s="87"/>
      <c r="AJ40" s="87"/>
    </row>
    <row r="41" spans="10:36" s="58" customFormat="1" ht="15.95" customHeight="1" x14ac:dyDescent="0.2">
      <c r="K41" s="85"/>
      <c r="L41" s="85"/>
      <c r="M41" s="85"/>
      <c r="N41" s="85"/>
      <c r="O41" s="85"/>
      <c r="P41" s="85"/>
      <c r="Q41" s="85"/>
      <c r="R41" s="85"/>
      <c r="S41" s="86"/>
      <c r="T41" s="5"/>
      <c r="U41" s="5"/>
      <c r="V41" s="5"/>
      <c r="W41" s="5"/>
      <c r="X41" s="5"/>
      <c r="Y41" s="5"/>
      <c r="AJ41" s="91"/>
    </row>
    <row r="42" spans="10:36" s="58" customFormat="1" ht="15.95" customHeight="1" x14ac:dyDescent="0.2">
      <c r="K42" s="85"/>
      <c r="L42" s="85"/>
      <c r="M42" s="85"/>
      <c r="N42" s="85"/>
      <c r="O42" s="85"/>
      <c r="P42" s="85"/>
      <c r="Q42" s="85"/>
      <c r="R42" s="85"/>
      <c r="S42" s="86"/>
      <c r="V42" s="5"/>
      <c r="W42" s="5"/>
      <c r="X42" s="5"/>
      <c r="Y42" s="5"/>
    </row>
    <row r="43" spans="10:36" s="58" customFormat="1" ht="15.95" customHeight="1" x14ac:dyDescent="0.2">
      <c r="K43" s="85"/>
      <c r="L43" s="85"/>
      <c r="M43" s="85"/>
      <c r="N43" s="85"/>
      <c r="O43" s="85"/>
      <c r="P43" s="85"/>
      <c r="Q43" s="85"/>
      <c r="R43" s="85"/>
      <c r="S43" s="86"/>
      <c r="V43" s="5"/>
      <c r="W43" s="5"/>
      <c r="X43" s="5"/>
      <c r="Y43" s="5"/>
    </row>
    <row r="44" spans="10:36" s="58" customFormat="1" ht="15.95" customHeight="1" x14ac:dyDescent="0.2">
      <c r="K44" s="85"/>
      <c r="L44" s="85"/>
      <c r="M44" s="85"/>
      <c r="N44" s="85"/>
      <c r="O44" s="85"/>
      <c r="P44" s="85"/>
      <c r="Q44" s="85"/>
      <c r="R44" s="85"/>
      <c r="S44" s="86"/>
    </row>
    <row r="45" spans="10:36" s="58" customFormat="1" ht="15.95" customHeight="1" x14ac:dyDescent="0.2">
      <c r="M45" s="5"/>
      <c r="N45" s="5"/>
      <c r="O45" s="79"/>
      <c r="P45" s="79"/>
      <c r="Q45" s="79"/>
      <c r="R45" s="79"/>
      <c r="S45" s="92"/>
    </row>
    <row r="46" spans="10:36" s="58" customFormat="1" ht="15.95" customHeight="1" x14ac:dyDescent="0.2">
      <c r="M46" s="5"/>
      <c r="N46" s="5"/>
      <c r="O46" s="79"/>
      <c r="P46" s="79"/>
      <c r="Q46" s="79"/>
      <c r="R46" s="79"/>
      <c r="S46" s="5"/>
    </row>
    <row r="47" spans="10:36" s="58" customFormat="1" ht="15.95" customHeight="1" x14ac:dyDescent="0.2">
      <c r="O47" s="93"/>
      <c r="P47" s="93"/>
      <c r="Q47" s="93"/>
      <c r="R47" s="93"/>
    </row>
    <row r="48" spans="10:36" s="58" customFormat="1" ht="15.95" customHeight="1" x14ac:dyDescent="0.2">
      <c r="K48" s="74"/>
      <c r="L48" s="74"/>
      <c r="M48" s="74"/>
      <c r="N48" s="74"/>
      <c r="O48" s="74"/>
      <c r="P48" s="84"/>
      <c r="Q48" s="84"/>
      <c r="R48" s="93"/>
    </row>
    <row r="49" spans="11:21" s="58" customFormat="1" ht="15.95" customHeight="1" x14ac:dyDescent="0.2">
      <c r="K49" s="94"/>
      <c r="L49" s="95"/>
      <c r="M49" s="74"/>
      <c r="N49" s="74"/>
      <c r="O49" s="74"/>
      <c r="P49" s="84"/>
      <c r="Q49" s="84"/>
      <c r="R49" s="93"/>
    </row>
    <row r="50" spans="11:21" s="58" customFormat="1" ht="15.95" customHeight="1" x14ac:dyDescent="0.2">
      <c r="K50" s="74"/>
      <c r="L50" s="74"/>
      <c r="M50" s="74"/>
      <c r="N50" s="74"/>
      <c r="O50" s="74"/>
      <c r="P50" s="84"/>
      <c r="Q50" s="84"/>
      <c r="R50" s="93"/>
    </row>
    <row r="51" spans="11:21" s="58" customFormat="1" ht="15.95" customHeight="1" x14ac:dyDescent="0.2">
      <c r="K51" s="74"/>
      <c r="L51" s="74"/>
      <c r="M51" s="74"/>
      <c r="N51" s="74"/>
      <c r="O51" s="74"/>
      <c r="P51" s="84"/>
      <c r="Q51" s="84"/>
      <c r="R51" s="96"/>
      <c r="U51" s="97"/>
    </row>
    <row r="52" spans="11:21" s="58" customFormat="1" ht="15.95" customHeight="1" x14ac:dyDescent="0.2">
      <c r="K52" s="74"/>
      <c r="L52" s="74"/>
      <c r="M52" s="74"/>
      <c r="N52" s="74"/>
      <c r="O52" s="74"/>
      <c r="P52" s="84"/>
      <c r="Q52" s="84"/>
      <c r="R52" s="96"/>
    </row>
    <row r="53" spans="11:21" s="58" customFormat="1" ht="15.95" customHeight="1" x14ac:dyDescent="0.2">
      <c r="K53" s="74"/>
      <c r="L53" s="74"/>
      <c r="M53" s="74"/>
      <c r="N53" s="74"/>
      <c r="O53" s="74"/>
      <c r="P53" s="84"/>
      <c r="Q53" s="84"/>
      <c r="R53" s="96"/>
    </row>
    <row r="54" spans="11:21" s="58" customFormat="1" ht="15.95" customHeight="1" x14ac:dyDescent="0.2">
      <c r="K54" s="74"/>
      <c r="L54" s="74"/>
      <c r="M54" s="74"/>
      <c r="N54" s="74"/>
      <c r="O54" s="74"/>
      <c r="P54" s="84"/>
      <c r="Q54" s="84"/>
      <c r="R54" s="96"/>
    </row>
    <row r="55" spans="11:21" s="58" customFormat="1" ht="15.95" customHeight="1" x14ac:dyDescent="0.2">
      <c r="K55" s="74"/>
      <c r="L55" s="74"/>
      <c r="M55" s="74"/>
      <c r="N55" s="74"/>
      <c r="O55" s="74"/>
      <c r="P55" s="84"/>
      <c r="Q55" s="84"/>
      <c r="R55" s="96"/>
    </row>
    <row r="56" spans="11:21" s="58" customFormat="1" ht="15.95" customHeight="1" x14ac:dyDescent="0.2">
      <c r="K56" s="74"/>
      <c r="L56" s="74"/>
      <c r="M56" s="74"/>
      <c r="N56" s="74"/>
      <c r="O56" s="74"/>
      <c r="P56" s="84"/>
      <c r="Q56" s="84"/>
      <c r="R56" s="98"/>
    </row>
    <row r="57" spans="11:21" s="58" customFormat="1" ht="15.95" customHeight="1" x14ac:dyDescent="0.2">
      <c r="K57" s="74"/>
      <c r="L57" s="74"/>
      <c r="M57" s="74"/>
      <c r="N57" s="74"/>
      <c r="O57" s="74"/>
      <c r="P57" s="84"/>
      <c r="Q57" s="84"/>
    </row>
    <row r="58" spans="11:21" s="58" customFormat="1" ht="15.95" customHeight="1" x14ac:dyDescent="0.2">
      <c r="K58" s="74"/>
      <c r="L58" s="74"/>
      <c r="M58" s="74"/>
      <c r="N58" s="74"/>
      <c r="O58" s="74"/>
      <c r="P58" s="84"/>
      <c r="Q58" s="84"/>
    </row>
    <row r="59" spans="11:21" s="58" customFormat="1" ht="15.95" customHeight="1" x14ac:dyDescent="0.2">
      <c r="K59" s="74"/>
      <c r="L59" s="74"/>
      <c r="M59" s="74"/>
      <c r="N59" s="74"/>
      <c r="O59" s="74"/>
      <c r="P59" s="84"/>
      <c r="Q59" s="84"/>
    </row>
    <row r="60" spans="11:21" s="58" customFormat="1" ht="15.95" customHeight="1" x14ac:dyDescent="0.2">
      <c r="K60" s="74"/>
      <c r="L60" s="74"/>
      <c r="M60" s="74"/>
      <c r="N60" s="74"/>
      <c r="O60" s="74"/>
      <c r="P60" s="84"/>
      <c r="Q60" s="84"/>
    </row>
    <row r="61" spans="11:21" s="58" customFormat="1" ht="15.95" customHeight="1" x14ac:dyDescent="0.2">
      <c r="K61" s="74"/>
      <c r="L61" s="74"/>
      <c r="M61" s="74"/>
      <c r="N61" s="99"/>
      <c r="O61" s="74"/>
      <c r="P61" s="84"/>
      <c r="Q61" s="84"/>
    </row>
    <row r="62" spans="11:21" s="58" customFormat="1" ht="15.95" customHeight="1" x14ac:dyDescent="0.2">
      <c r="K62" s="84"/>
      <c r="L62" s="84"/>
      <c r="M62" s="84"/>
      <c r="N62" s="84"/>
      <c r="O62" s="84"/>
      <c r="P62" s="84"/>
      <c r="Q62" s="84"/>
    </row>
    <row r="63" spans="11:21" s="58" customFormat="1" ht="15.95" customHeight="1" x14ac:dyDescent="0.2">
      <c r="K63" s="84"/>
      <c r="L63" s="84"/>
      <c r="M63" s="84"/>
      <c r="N63" s="84"/>
      <c r="O63" s="84"/>
      <c r="P63" s="84"/>
      <c r="Q63" s="84"/>
    </row>
    <row r="64" spans="11:21" s="58" customFormat="1" ht="15.95" customHeight="1" x14ac:dyDescent="0.2">
      <c r="K64" s="84"/>
    </row>
    <row r="65" spans="14:14" s="58" customFormat="1" ht="15.95" customHeight="1" x14ac:dyDescent="0.2">
      <c r="N65" s="100"/>
    </row>
    <row r="66" spans="14:14" s="58" customFormat="1" ht="15.95" customHeight="1" x14ac:dyDescent="0.2"/>
    <row r="67" spans="14:14" s="58" customFormat="1" ht="15.95" customHeight="1" x14ac:dyDescent="0.2"/>
    <row r="68" spans="14:14" s="58" customFormat="1" ht="15.95" customHeight="1" x14ac:dyDescent="0.2"/>
    <row r="69" spans="14:14" s="58" customFormat="1" ht="15.95" customHeight="1" x14ac:dyDescent="0.2"/>
    <row r="70" spans="14:14" s="58" customFormat="1" ht="15.95" customHeight="1" x14ac:dyDescent="0.2"/>
    <row r="71" spans="14:14" s="58" customFormat="1" ht="15.95" customHeight="1" x14ac:dyDescent="0.2"/>
    <row r="72" spans="14:14" s="58" customFormat="1" ht="15.95" customHeight="1" x14ac:dyDescent="0.2"/>
    <row r="73" spans="14:14" s="58" customFormat="1" ht="15.95" customHeight="1" x14ac:dyDescent="0.2"/>
    <row r="74" spans="14:14" s="58" customFormat="1" ht="15.95" customHeight="1" x14ac:dyDescent="0.2"/>
    <row r="75" spans="14:14" s="58" customFormat="1" ht="15.95" customHeight="1" x14ac:dyDescent="0.2"/>
    <row r="76" spans="14:14" s="58" customFormat="1" ht="15.95" customHeight="1" x14ac:dyDescent="0.2"/>
    <row r="77" spans="14:14" s="58" customFormat="1" ht="15.95" customHeight="1" x14ac:dyDescent="0.2"/>
    <row r="78" spans="14:14" s="58" customFormat="1" ht="15.95" customHeight="1" x14ac:dyDescent="0.2"/>
    <row r="79" spans="14:14" s="58" customFormat="1" ht="15.95" customHeight="1" x14ac:dyDescent="0.2"/>
    <row r="80" spans="14:14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="58" customFormat="1" ht="15.95" customHeight="1" x14ac:dyDescent="0.2"/>
    <row r="98" s="58" customFormat="1" ht="15.95" customHeight="1" x14ac:dyDescent="0.2"/>
    <row r="99" s="58" customFormat="1" ht="15.95" customHeight="1" x14ac:dyDescent="0.2"/>
    <row r="100" s="58" customFormat="1" ht="15.95" customHeight="1" x14ac:dyDescent="0.2"/>
    <row r="101" s="58" customFormat="1" ht="15.95" customHeight="1" x14ac:dyDescent="0.2"/>
    <row r="102" s="58" customFormat="1" ht="15.95" customHeight="1" x14ac:dyDescent="0.2"/>
    <row r="103" s="58" customFormat="1" ht="15.95" customHeight="1" x14ac:dyDescent="0.2"/>
    <row r="104" s="58" customFormat="1" ht="15.95" customHeight="1" x14ac:dyDescent="0.2"/>
    <row r="105" s="58" customFormat="1" ht="15.95" customHeight="1" x14ac:dyDescent="0.2"/>
    <row r="106" s="58" customFormat="1" ht="15.95" customHeight="1" x14ac:dyDescent="0.2"/>
    <row r="107" s="58" customFormat="1" ht="15.95" customHeight="1" x14ac:dyDescent="0.2"/>
    <row r="108" s="58" customFormat="1" ht="15.95" customHeight="1" x14ac:dyDescent="0.2"/>
    <row r="109" s="58" customFormat="1" ht="15.95" customHeight="1" x14ac:dyDescent="0.2"/>
    <row r="110" s="58" customFormat="1" ht="15.95" customHeight="1" x14ac:dyDescent="0.2"/>
    <row r="111" s="58" customFormat="1" ht="15.95" customHeight="1" x14ac:dyDescent="0.2"/>
    <row r="112" s="58" customFormat="1" ht="15.95" customHeight="1" x14ac:dyDescent="0.2"/>
    <row r="113" spans="10:36" s="58" customFormat="1" ht="15.95" customHeight="1" x14ac:dyDescent="0.2">
      <c r="J113" s="5"/>
    </row>
    <row r="114" spans="10:36" s="58" customFormat="1" ht="15.95" customHeight="1" x14ac:dyDescent="0.2">
      <c r="J114" s="5"/>
    </row>
    <row r="115" spans="10:36" s="58" customFormat="1" ht="15.95" customHeight="1" x14ac:dyDescent="0.2">
      <c r="J115" s="5"/>
    </row>
    <row r="116" spans="10:36" s="58" customFormat="1" ht="15.95" customHeight="1" x14ac:dyDescent="0.2">
      <c r="J116" s="5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0:36" ht="15.95" customHeight="1" x14ac:dyDescent="0.2">
      <c r="K118" s="58"/>
      <c r="L118" s="58"/>
      <c r="M118" s="58"/>
      <c r="N118" s="58"/>
      <c r="O118" s="58"/>
      <c r="P118" s="58"/>
      <c r="Q118" s="58"/>
      <c r="R118" s="58"/>
      <c r="S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</row>
    <row r="119" spans="10:36" ht="15.95" customHeight="1" x14ac:dyDescent="0.2"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0:36" ht="15.95" customHeight="1" x14ac:dyDescent="0.2"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0:36" ht="15.95" customHeight="1" x14ac:dyDescent="0.2"/>
    <row r="122" spans="10:36" ht="15.95" customHeight="1" x14ac:dyDescent="0.2"/>
  </sheetData>
  <mergeCells count="20">
    <mergeCell ref="A23:J23"/>
    <mergeCell ref="K34:L34"/>
    <mergeCell ref="M34:N34"/>
    <mergeCell ref="Q34:R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2025-05-15T19:08:02Z</dcterms:created>
  <dcterms:modified xsi:type="dcterms:W3CDTF">2025-05-15T19:08:41Z</dcterms:modified>
</cp:coreProperties>
</file>