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TRF3-SOFI\UPLA\Sistema UPLA\Transparência\Ano de 2026\Relatório final\05 - Maio\Publicacao internet TRF\Anexo II\090047\"/>
    </mc:Choice>
  </mc:AlternateContent>
  <bookViews>
    <workbookView xWindow="0" yWindow="0" windowWidth="19200" windowHeight="5660"/>
  </bookViews>
  <sheets>
    <sheet name="Mai" sheetId="1" r:id="rId1"/>
  </sheets>
  <externalReferences>
    <externalReference r:id="rId2"/>
  </externalReferences>
  <definedNames>
    <definedName name="_xlnm.Print_Area" localSheetId="0">Mai!$A$1:$X$32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30" i="1" l="1"/>
  <c r="M30" i="1"/>
  <c r="L30" i="1"/>
  <c r="K30" i="1"/>
  <c r="W29" i="1"/>
  <c r="U29" i="1"/>
  <c r="S29" i="1"/>
  <c r="Q29" i="1"/>
  <c r="P29" i="1"/>
  <c r="N29" i="1"/>
  <c r="R29" i="1" s="1"/>
  <c r="J29" i="1"/>
  <c r="I29" i="1"/>
  <c r="H29" i="1"/>
  <c r="G29" i="1"/>
  <c r="F29" i="1"/>
  <c r="E29" i="1"/>
  <c r="D29" i="1"/>
  <c r="C29" i="1"/>
  <c r="B29" i="1"/>
  <c r="A29" i="1"/>
  <c r="W28" i="1"/>
  <c r="U28" i="1"/>
  <c r="S28" i="1"/>
  <c r="Q28" i="1"/>
  <c r="P28" i="1"/>
  <c r="N28" i="1"/>
  <c r="R28" i="1" s="1"/>
  <c r="J28" i="1"/>
  <c r="I28" i="1"/>
  <c r="H28" i="1"/>
  <c r="G28" i="1"/>
  <c r="F28" i="1"/>
  <c r="E28" i="1"/>
  <c r="D28" i="1"/>
  <c r="C28" i="1"/>
  <c r="B28" i="1"/>
  <c r="A28" i="1"/>
  <c r="W27" i="1"/>
  <c r="U27" i="1"/>
  <c r="S27" i="1"/>
  <c r="Q27" i="1"/>
  <c r="P27" i="1"/>
  <c r="N27" i="1"/>
  <c r="R27" i="1" s="1"/>
  <c r="J27" i="1"/>
  <c r="I27" i="1"/>
  <c r="H27" i="1"/>
  <c r="G27" i="1"/>
  <c r="F27" i="1"/>
  <c r="E27" i="1"/>
  <c r="D27" i="1"/>
  <c r="C27" i="1"/>
  <c r="B27" i="1"/>
  <c r="A27" i="1"/>
  <c r="W26" i="1"/>
  <c r="U26" i="1"/>
  <c r="S26" i="1"/>
  <c r="Q26" i="1"/>
  <c r="P26" i="1"/>
  <c r="N26" i="1"/>
  <c r="R26" i="1" s="1"/>
  <c r="J26" i="1"/>
  <c r="I26" i="1"/>
  <c r="H26" i="1"/>
  <c r="G26" i="1"/>
  <c r="F26" i="1"/>
  <c r="E26" i="1"/>
  <c r="D26" i="1"/>
  <c r="C26" i="1"/>
  <c r="B26" i="1"/>
  <c r="A26" i="1"/>
  <c r="W25" i="1"/>
  <c r="U25" i="1"/>
  <c r="S25" i="1"/>
  <c r="Q25" i="1"/>
  <c r="P25" i="1"/>
  <c r="N25" i="1"/>
  <c r="J25" i="1"/>
  <c r="I25" i="1"/>
  <c r="H25" i="1"/>
  <c r="G25" i="1"/>
  <c r="F25" i="1"/>
  <c r="E25" i="1"/>
  <c r="D25" i="1"/>
  <c r="C25" i="1"/>
  <c r="B25" i="1"/>
  <c r="A25" i="1"/>
  <c r="W24" i="1"/>
  <c r="U24" i="1"/>
  <c r="S24" i="1"/>
  <c r="Q24" i="1"/>
  <c r="P24" i="1"/>
  <c r="N24" i="1"/>
  <c r="R24" i="1" s="1"/>
  <c r="J24" i="1"/>
  <c r="I24" i="1"/>
  <c r="H24" i="1"/>
  <c r="G24" i="1"/>
  <c r="F24" i="1"/>
  <c r="E24" i="1"/>
  <c r="D24" i="1"/>
  <c r="C24" i="1"/>
  <c r="B24" i="1"/>
  <c r="A24" i="1"/>
  <c r="W23" i="1"/>
  <c r="U23" i="1"/>
  <c r="S23" i="1"/>
  <c r="Q23" i="1"/>
  <c r="P23" i="1"/>
  <c r="R23" i="1" s="1"/>
  <c r="N23" i="1"/>
  <c r="J23" i="1"/>
  <c r="I23" i="1"/>
  <c r="H23" i="1"/>
  <c r="G23" i="1"/>
  <c r="F23" i="1"/>
  <c r="E23" i="1"/>
  <c r="D23" i="1"/>
  <c r="C23" i="1"/>
  <c r="B23" i="1"/>
  <c r="A23" i="1"/>
  <c r="W22" i="1"/>
  <c r="U22" i="1"/>
  <c r="S22" i="1"/>
  <c r="Q22" i="1"/>
  <c r="P22" i="1"/>
  <c r="N22" i="1"/>
  <c r="R22" i="1" s="1"/>
  <c r="J22" i="1"/>
  <c r="I22" i="1"/>
  <c r="H22" i="1"/>
  <c r="G22" i="1"/>
  <c r="F22" i="1"/>
  <c r="E22" i="1"/>
  <c r="D22" i="1"/>
  <c r="C22" i="1"/>
  <c r="B22" i="1"/>
  <c r="A22" i="1"/>
  <c r="W21" i="1"/>
  <c r="U21" i="1"/>
  <c r="S21" i="1"/>
  <c r="Q21" i="1"/>
  <c r="P21" i="1"/>
  <c r="N21" i="1"/>
  <c r="R21" i="1" s="1"/>
  <c r="J21" i="1"/>
  <c r="I21" i="1"/>
  <c r="H21" i="1"/>
  <c r="G21" i="1"/>
  <c r="F21" i="1"/>
  <c r="E21" i="1"/>
  <c r="D21" i="1"/>
  <c r="C21" i="1"/>
  <c r="B21" i="1"/>
  <c r="A21" i="1"/>
  <c r="W20" i="1"/>
  <c r="U20" i="1"/>
  <c r="S20" i="1"/>
  <c r="Q20" i="1"/>
  <c r="R20" i="1" s="1"/>
  <c r="P20" i="1"/>
  <c r="N20" i="1"/>
  <c r="J20" i="1"/>
  <c r="I20" i="1"/>
  <c r="H20" i="1"/>
  <c r="G20" i="1"/>
  <c r="F20" i="1"/>
  <c r="E20" i="1"/>
  <c r="D20" i="1"/>
  <c r="C20" i="1"/>
  <c r="B20" i="1"/>
  <c r="A20" i="1"/>
  <c r="W19" i="1"/>
  <c r="U19" i="1"/>
  <c r="S19" i="1"/>
  <c r="Q19" i="1"/>
  <c r="P19" i="1"/>
  <c r="N19" i="1"/>
  <c r="J19" i="1"/>
  <c r="I19" i="1"/>
  <c r="H19" i="1"/>
  <c r="G19" i="1"/>
  <c r="F19" i="1"/>
  <c r="E19" i="1"/>
  <c r="D19" i="1"/>
  <c r="C19" i="1"/>
  <c r="B19" i="1"/>
  <c r="A19" i="1"/>
  <c r="W18" i="1"/>
  <c r="U18" i="1"/>
  <c r="S18" i="1"/>
  <c r="Q18" i="1"/>
  <c r="P18" i="1"/>
  <c r="N18" i="1"/>
  <c r="R18" i="1" s="1"/>
  <c r="J18" i="1"/>
  <c r="I18" i="1"/>
  <c r="H18" i="1"/>
  <c r="G18" i="1"/>
  <c r="F18" i="1"/>
  <c r="E18" i="1"/>
  <c r="D18" i="1"/>
  <c r="C18" i="1"/>
  <c r="B18" i="1"/>
  <c r="A18" i="1"/>
  <c r="W17" i="1"/>
  <c r="U17" i="1"/>
  <c r="S17" i="1"/>
  <c r="R17" i="1"/>
  <c r="Q17" i="1"/>
  <c r="P17" i="1"/>
  <c r="N17" i="1"/>
  <c r="J17" i="1"/>
  <c r="I17" i="1"/>
  <c r="H17" i="1"/>
  <c r="G17" i="1"/>
  <c r="F17" i="1"/>
  <c r="E17" i="1"/>
  <c r="D17" i="1"/>
  <c r="C17" i="1"/>
  <c r="B17" i="1"/>
  <c r="A17" i="1"/>
  <c r="W16" i="1"/>
  <c r="U16" i="1"/>
  <c r="S16" i="1"/>
  <c r="Q16" i="1"/>
  <c r="P16" i="1"/>
  <c r="N16" i="1"/>
  <c r="R16" i="1" s="1"/>
  <c r="J16" i="1"/>
  <c r="I16" i="1"/>
  <c r="H16" i="1"/>
  <c r="G16" i="1"/>
  <c r="F16" i="1"/>
  <c r="E16" i="1"/>
  <c r="D16" i="1"/>
  <c r="C16" i="1"/>
  <c r="B16" i="1"/>
  <c r="A16" i="1"/>
  <c r="W15" i="1"/>
  <c r="U15" i="1"/>
  <c r="S15" i="1"/>
  <c r="Q15" i="1"/>
  <c r="P15" i="1"/>
  <c r="N15" i="1"/>
  <c r="R15" i="1" s="1"/>
  <c r="J15" i="1"/>
  <c r="I15" i="1"/>
  <c r="H15" i="1"/>
  <c r="G15" i="1"/>
  <c r="F15" i="1"/>
  <c r="E15" i="1"/>
  <c r="D15" i="1"/>
  <c r="C15" i="1"/>
  <c r="B15" i="1"/>
  <c r="A15" i="1"/>
  <c r="W14" i="1"/>
  <c r="U14" i="1"/>
  <c r="S14" i="1"/>
  <c r="Q14" i="1"/>
  <c r="P14" i="1"/>
  <c r="N14" i="1"/>
  <c r="R14" i="1" s="1"/>
  <c r="J14" i="1"/>
  <c r="I14" i="1"/>
  <c r="H14" i="1"/>
  <c r="G14" i="1"/>
  <c r="F14" i="1"/>
  <c r="E14" i="1"/>
  <c r="D14" i="1"/>
  <c r="C14" i="1"/>
  <c r="B14" i="1"/>
  <c r="A14" i="1"/>
  <c r="W13" i="1"/>
  <c r="U13" i="1"/>
  <c r="S13" i="1"/>
  <c r="Q13" i="1"/>
  <c r="P13" i="1"/>
  <c r="N13" i="1"/>
  <c r="R13" i="1" s="1"/>
  <c r="J13" i="1"/>
  <c r="I13" i="1"/>
  <c r="H13" i="1"/>
  <c r="G13" i="1"/>
  <c r="F13" i="1"/>
  <c r="E13" i="1"/>
  <c r="D13" i="1"/>
  <c r="C13" i="1"/>
  <c r="B13" i="1"/>
  <c r="A13" i="1"/>
  <c r="W12" i="1"/>
  <c r="U12" i="1"/>
  <c r="S12" i="1"/>
  <c r="Q12" i="1"/>
  <c r="P12" i="1"/>
  <c r="N12" i="1"/>
  <c r="R12" i="1" s="1"/>
  <c r="J12" i="1"/>
  <c r="I12" i="1"/>
  <c r="H12" i="1"/>
  <c r="G12" i="1"/>
  <c r="F12" i="1"/>
  <c r="E12" i="1"/>
  <c r="D12" i="1"/>
  <c r="C12" i="1"/>
  <c r="B12" i="1"/>
  <c r="A12" i="1"/>
  <c r="W11" i="1"/>
  <c r="U11" i="1"/>
  <c r="S11" i="1"/>
  <c r="Q11" i="1"/>
  <c r="P11" i="1"/>
  <c r="N11" i="1"/>
  <c r="R11" i="1" s="1"/>
  <c r="J11" i="1"/>
  <c r="I11" i="1"/>
  <c r="H11" i="1"/>
  <c r="G11" i="1"/>
  <c r="F11" i="1"/>
  <c r="E11" i="1"/>
  <c r="D11" i="1"/>
  <c r="C11" i="1"/>
  <c r="B11" i="1"/>
  <c r="A11" i="1"/>
  <c r="W10" i="1"/>
  <c r="U10" i="1"/>
  <c r="S10" i="1"/>
  <c r="Q10" i="1"/>
  <c r="Q30" i="1" s="1"/>
  <c r="P10" i="1"/>
  <c r="N10" i="1"/>
  <c r="J10" i="1"/>
  <c r="I10" i="1"/>
  <c r="H10" i="1"/>
  <c r="G10" i="1"/>
  <c r="F10" i="1"/>
  <c r="E10" i="1"/>
  <c r="D10" i="1"/>
  <c r="C10" i="1"/>
  <c r="B10" i="1"/>
  <c r="A10" i="1"/>
  <c r="V11" i="1" l="1"/>
  <c r="W30" i="1"/>
  <c r="V14" i="1"/>
  <c r="T26" i="1"/>
  <c r="V26" i="1"/>
  <c r="R19" i="1"/>
  <c r="X26" i="1"/>
  <c r="N30" i="1"/>
  <c r="P30" i="1"/>
  <c r="R25" i="1"/>
  <c r="T25" i="1" s="1"/>
  <c r="T20" i="1"/>
  <c r="T14" i="1"/>
  <c r="T17" i="1"/>
  <c r="V20" i="1"/>
  <c r="T23" i="1"/>
  <c r="X14" i="1"/>
  <c r="V17" i="1"/>
  <c r="X17" i="1"/>
  <c r="X20" i="1"/>
  <c r="V23" i="1"/>
  <c r="X23" i="1"/>
  <c r="T11" i="1"/>
  <c r="V24" i="1"/>
  <c r="T24" i="1"/>
  <c r="X24" i="1"/>
  <c r="V16" i="1"/>
  <c r="X16" i="1"/>
  <c r="T16" i="1"/>
  <c r="V27" i="1"/>
  <c r="X27" i="1"/>
  <c r="T27" i="1"/>
  <c r="V19" i="1"/>
  <c r="T19" i="1"/>
  <c r="X19" i="1"/>
  <c r="V22" i="1"/>
  <c r="X22" i="1"/>
  <c r="T22" i="1"/>
  <c r="V15" i="1"/>
  <c r="T15" i="1"/>
  <c r="X15" i="1"/>
  <c r="X29" i="1"/>
  <c r="V29" i="1"/>
  <c r="T29" i="1"/>
  <c r="V13" i="1"/>
  <c r="X13" i="1"/>
  <c r="T13" i="1"/>
  <c r="V25" i="1"/>
  <c r="X25" i="1"/>
  <c r="T28" i="1"/>
  <c r="V28" i="1"/>
  <c r="X28" i="1"/>
  <c r="V12" i="1"/>
  <c r="X12" i="1"/>
  <c r="T12" i="1"/>
  <c r="V18" i="1"/>
  <c r="T18" i="1"/>
  <c r="X18" i="1"/>
  <c r="V21" i="1"/>
  <c r="T21" i="1"/>
  <c r="X21" i="1"/>
  <c r="R10" i="1"/>
  <c r="U30" i="1"/>
  <c r="X11" i="1"/>
  <c r="S30" i="1"/>
  <c r="V10" i="1" l="1"/>
  <c r="T10" i="1"/>
  <c r="R30" i="1"/>
  <c r="X10" i="1"/>
  <c r="T30" i="1" l="1"/>
  <c r="X30" i="1"/>
  <c r="V30" i="1"/>
</calcChain>
</file>

<file path=xl/sharedStrings.xml><?xml version="1.0" encoding="utf-8"?>
<sst xmlns="http://schemas.openxmlformats.org/spreadsheetml/2006/main" count="55" uniqueCount="51">
  <si>
    <t>PODER JUDICIÁRIO</t>
  </si>
  <si>
    <t>ÓRGÃO:</t>
  </si>
  <si>
    <t>JUSTIÇA FEDERAL</t>
  </si>
  <si>
    <t>UNIDADE:</t>
  </si>
  <si>
    <t>090047 - TRF 3ª REGIÃO PRECATÓRIOS E REQUISITÓRIOS DE PEQUENO VALOR</t>
  </si>
  <si>
    <t>Data de referência:</t>
  </si>
  <si>
    <t xml:space="preserve"> RESOLUÇÃO 102 CNJ - ANEXO II - DOTAÇÃO E EXECUÇÃO ORÇAMENTÁRIA</t>
  </si>
  <si>
    <t>Classificação Orçamentária</t>
  </si>
  <si>
    <t>Dotação Inicial</t>
  </si>
  <si>
    <t>Créditos Adicionais</t>
  </si>
  <si>
    <t>Dotação Atualizada</t>
  </si>
  <si>
    <t>Contingenciado</t>
  </si>
  <si>
    <t>Movimentação Líquida de Créditos</t>
  </si>
  <si>
    <t>Dotação Líquida</t>
  </si>
  <si>
    <t>Execução</t>
  </si>
  <si>
    <t>Unidade Orçamentária</t>
  </si>
  <si>
    <t>Função e Subfunção</t>
  </si>
  <si>
    <t xml:space="preserve">Programática
(Programa, Ação e Subtítulo) </t>
  </si>
  <si>
    <t xml:space="preserve">Descrição </t>
  </si>
  <si>
    <t>Esfera</t>
  </si>
  <si>
    <t>Fonte</t>
  </si>
  <si>
    <t>GND</t>
  </si>
  <si>
    <t>Acréscimos</t>
  </si>
  <si>
    <t>Decréscimos</t>
  </si>
  <si>
    <t>Provisão</t>
  </si>
  <si>
    <t>Destaque</t>
  </si>
  <si>
    <t>Empenhado</t>
  </si>
  <si>
    <t>%</t>
  </si>
  <si>
    <t>Liquidado</t>
  </si>
  <si>
    <t>Pago</t>
  </si>
  <si>
    <t>Código</t>
  </si>
  <si>
    <t>Descrição</t>
  </si>
  <si>
    <t>Programa</t>
  </si>
  <si>
    <t>Ação e Subtítulo</t>
  </si>
  <si>
    <t>A</t>
  </si>
  <si>
    <t>B</t>
  </si>
  <si>
    <t>C</t>
  </si>
  <si>
    <t>D=A+B-C</t>
  </si>
  <si>
    <t>E</t>
  </si>
  <si>
    <t>F</t>
  </si>
  <si>
    <t>G</t>
  </si>
  <si>
    <t>H = D-E+F+G</t>
  </si>
  <si>
    <t>I</t>
  </si>
  <si>
    <t>I / H</t>
  </si>
  <si>
    <t>J</t>
  </si>
  <si>
    <t>J / H</t>
  </si>
  <si>
    <t>K</t>
  </si>
  <si>
    <t>K / H</t>
  </si>
  <si>
    <t>Total</t>
  </si>
  <si>
    <t>Obs.: 1. Movimentação líquida de créditos = Provisão/Destaque recebidos - Provisão/Destaque concedidos</t>
  </si>
  <si>
    <t xml:space="preserve">          2. Nas colunas relativas à execução, não incluir as despesas referentes aos restos a pagar do ano anterior.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</si>
</sst>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0.0%"/>
    <numFmt numFmtId="165" formatCode="[$-416]mmmm\-yy;@"/>
    <numFmt numFmtId="166" formatCode="_(* #,##0_);_(* \(#,##0\);_(* &quot;-&quot;??_);_(@_)"/>
    <numFmt numFmtId="167" formatCode="_-* #,##0_-;\-* #,##0_-;_-* &quot;-&quot;??_-;_-@_-"/>
  </numFmts>
  <fonts count="6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8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0" applyFont="1" applyAlignment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164" fontId="2" fillId="0" borderId="0" xfId="2" applyNumberFormat="1" applyFont="1" applyBorder="1" applyAlignment="1">
      <alignment horizontal="center"/>
    </xf>
    <xf numFmtId="0" fontId="2" fillId="0" borderId="0" xfId="0" applyFont="1"/>
    <xf numFmtId="0" fontId="3" fillId="0" borderId="0" xfId="0" applyFont="1" applyAlignment="1"/>
    <xf numFmtId="165" fontId="2" fillId="0" borderId="0" xfId="0" applyNumberFormat="1" applyFont="1" applyAlignment="1">
      <alignment horizontal="left"/>
    </xf>
    <xf numFmtId="165" fontId="2" fillId="0" borderId="0" xfId="0" applyNumberFormat="1" applyFont="1"/>
    <xf numFmtId="0" fontId="4" fillId="0" borderId="0" xfId="0" applyFont="1" applyAlignment="1">
      <alignment horizontal="center"/>
    </xf>
    <xf numFmtId="0" fontId="4" fillId="0" borderId="1" xfId="3" applyFont="1" applyFill="1" applyBorder="1" applyAlignment="1">
      <alignment horizontal="center" vertical="center" wrapText="1"/>
    </xf>
    <xf numFmtId="0" fontId="4" fillId="0" borderId="2" xfId="3" applyFont="1" applyFill="1" applyBorder="1" applyAlignment="1">
      <alignment horizontal="center" vertical="center" wrapText="1"/>
    </xf>
    <xf numFmtId="0" fontId="4" fillId="0" borderId="3" xfId="3" applyFont="1" applyFill="1" applyBorder="1" applyAlignment="1">
      <alignment horizontal="center" vertical="center" wrapText="1"/>
    </xf>
    <xf numFmtId="0" fontId="4" fillId="0" borderId="4" xfId="3" applyFont="1" applyFill="1" applyBorder="1" applyAlignment="1">
      <alignment horizontal="center" vertical="center" wrapText="1"/>
    </xf>
    <xf numFmtId="0" fontId="4" fillId="0" borderId="5" xfId="3" applyFont="1" applyFill="1" applyBorder="1" applyAlignment="1">
      <alignment horizontal="center" vertical="center" wrapText="1"/>
    </xf>
    <xf numFmtId="0" fontId="4" fillId="0" borderId="6" xfId="3" applyFont="1" applyFill="1" applyBorder="1" applyAlignment="1">
      <alignment horizontal="center" vertical="center" wrapText="1"/>
    </xf>
    <xf numFmtId="0" fontId="4" fillId="0" borderId="7" xfId="3" applyFont="1" applyFill="1" applyBorder="1" applyAlignment="1">
      <alignment horizontal="center" vertical="center" wrapText="1"/>
    </xf>
    <xf numFmtId="0" fontId="4" fillId="0" borderId="8" xfId="3" applyFont="1" applyFill="1" applyBorder="1" applyAlignment="1">
      <alignment horizontal="center" vertical="center" wrapText="1"/>
    </xf>
    <xf numFmtId="0" fontId="4" fillId="0" borderId="9" xfId="3" applyFont="1" applyFill="1" applyBorder="1" applyAlignment="1">
      <alignment horizontal="center" vertical="center" wrapText="1"/>
    </xf>
    <xf numFmtId="0" fontId="4" fillId="0" borderId="10" xfId="3" applyFont="1" applyFill="1" applyBorder="1" applyAlignment="1">
      <alignment horizontal="center" vertical="center" wrapText="1"/>
    </xf>
    <xf numFmtId="0" fontId="4" fillId="0" borderId="11" xfId="3" applyFont="1" applyFill="1" applyBorder="1" applyAlignment="1">
      <alignment horizontal="center" vertical="center" wrapText="1"/>
    </xf>
    <xf numFmtId="0" fontId="4" fillId="0" borderId="12" xfId="3" applyFont="1" applyFill="1" applyBorder="1" applyAlignment="1">
      <alignment horizontal="center" vertical="center" wrapText="1"/>
    </xf>
    <xf numFmtId="0" fontId="4" fillId="0" borderId="4" xfId="3" applyFont="1" applyFill="1" applyBorder="1" applyAlignment="1">
      <alignment horizontal="center" vertical="center" wrapText="1"/>
    </xf>
    <xf numFmtId="0" fontId="4" fillId="0" borderId="13" xfId="3" applyFont="1" applyFill="1" applyBorder="1" applyAlignment="1">
      <alignment horizontal="center" vertical="center" wrapText="1"/>
    </xf>
    <xf numFmtId="0" fontId="4" fillId="0" borderId="12" xfId="3" applyFont="1" applyFill="1" applyBorder="1" applyAlignment="1">
      <alignment horizontal="center" vertical="center" wrapText="1"/>
    </xf>
    <xf numFmtId="164" fontId="4" fillId="0" borderId="12" xfId="4" applyNumberFormat="1" applyFont="1" applyFill="1" applyBorder="1" applyAlignment="1">
      <alignment horizontal="center" vertical="center" wrapText="1"/>
    </xf>
    <xf numFmtId="164" fontId="4" fillId="0" borderId="14" xfId="4" applyNumberFormat="1" applyFont="1" applyFill="1" applyBorder="1" applyAlignment="1">
      <alignment horizontal="center" vertical="center" wrapText="1"/>
    </xf>
    <xf numFmtId="166" fontId="4" fillId="0" borderId="14" xfId="5" applyNumberFormat="1" applyFont="1" applyFill="1" applyBorder="1" applyAlignment="1">
      <alignment horizontal="center" vertical="center" wrapText="1"/>
    </xf>
    <xf numFmtId="0" fontId="4" fillId="0" borderId="15" xfId="3" applyFont="1" applyFill="1" applyBorder="1" applyAlignment="1">
      <alignment horizontal="center" vertical="center" wrapText="1"/>
    </xf>
    <xf numFmtId="0" fontId="4" fillId="0" borderId="15" xfId="3" applyFont="1" applyFill="1" applyBorder="1" applyAlignment="1">
      <alignment horizontal="center" vertical="center" wrapText="1"/>
    </xf>
    <xf numFmtId="0" fontId="4" fillId="0" borderId="16" xfId="3" applyFont="1" applyFill="1" applyBorder="1" applyAlignment="1">
      <alignment horizontal="center" vertical="center" wrapText="1"/>
    </xf>
    <xf numFmtId="0" fontId="4" fillId="0" borderId="17" xfId="3" applyFont="1" applyFill="1" applyBorder="1" applyAlignment="1">
      <alignment horizontal="center" vertical="center" wrapText="1"/>
    </xf>
    <xf numFmtId="164" fontId="4" fillId="0" borderId="18" xfId="4" applyNumberFormat="1" applyFont="1" applyFill="1" applyBorder="1" applyAlignment="1">
      <alignment horizontal="center" vertical="center" wrapText="1"/>
    </xf>
    <xf numFmtId="166" fontId="4" fillId="0" borderId="17" xfId="5" applyNumberFormat="1" applyFont="1" applyFill="1" applyBorder="1" applyAlignment="1">
      <alignment horizontal="center" vertical="center" wrapText="1"/>
    </xf>
    <xf numFmtId="0" fontId="2" fillId="0" borderId="19" xfId="3" applyNumberFormat="1" applyFont="1" applyFill="1" applyBorder="1" applyAlignment="1">
      <alignment horizontal="center" vertical="center" wrapText="1"/>
    </xf>
    <xf numFmtId="0" fontId="2" fillId="0" borderId="19" xfId="3" applyNumberFormat="1" applyFont="1" applyFill="1" applyBorder="1" applyAlignment="1">
      <alignment horizontal="left" vertical="center" wrapText="1"/>
    </xf>
    <xf numFmtId="0" fontId="2" fillId="0" borderId="20" xfId="3" applyNumberFormat="1" applyFont="1" applyFill="1" applyBorder="1" applyAlignment="1">
      <alignment horizontal="left" vertical="center" wrapText="1"/>
    </xf>
    <xf numFmtId="43" fontId="4" fillId="0" borderId="21" xfId="5" applyNumberFormat="1" applyFont="1" applyBorder="1" applyAlignment="1">
      <alignment horizontal="right" vertical="center"/>
    </xf>
    <xf numFmtId="43" fontId="4" fillId="0" borderId="22" xfId="5" applyNumberFormat="1" applyFont="1" applyBorder="1" applyAlignment="1">
      <alignment horizontal="right" vertical="center"/>
    </xf>
    <xf numFmtId="167" fontId="2" fillId="0" borderId="21" xfId="5" applyNumberFormat="1" applyFont="1" applyBorder="1" applyAlignment="1">
      <alignment horizontal="right" vertical="center"/>
    </xf>
    <xf numFmtId="164" fontId="2" fillId="0" borderId="21" xfId="2" applyNumberFormat="1" applyFont="1" applyBorder="1" applyAlignment="1">
      <alignment horizontal="right" vertical="center"/>
    </xf>
    <xf numFmtId="0" fontId="2" fillId="0" borderId="0" xfId="0" applyNumberFormat="1" applyFont="1"/>
    <xf numFmtId="0" fontId="4" fillId="0" borderId="23" xfId="3" applyFont="1" applyFill="1" applyBorder="1" applyAlignment="1">
      <alignment horizontal="center" vertical="center" wrapText="1"/>
    </xf>
    <xf numFmtId="166" fontId="4" fillId="0" borderId="24" xfId="5" applyNumberFormat="1" applyFont="1" applyFill="1" applyBorder="1" applyAlignment="1">
      <alignment horizontal="center" vertical="center" wrapText="1"/>
    </xf>
    <xf numFmtId="166" fontId="2" fillId="0" borderId="24" xfId="5" applyNumberFormat="1" applyFont="1" applyFill="1" applyBorder="1" applyAlignment="1">
      <alignment horizontal="right" vertical="center" wrapText="1"/>
    </xf>
    <xf numFmtId="164" fontId="2" fillId="0" borderId="24" xfId="2" applyNumberFormat="1" applyFont="1" applyBorder="1" applyAlignment="1">
      <alignment horizontal="right" vertical="center"/>
    </xf>
    <xf numFmtId="164" fontId="2" fillId="0" borderId="24" xfId="4" applyNumberFormat="1" applyFont="1" applyBorder="1" applyAlignment="1">
      <alignment horizontal="right" vertical="center"/>
    </xf>
    <xf numFmtId="43" fontId="2" fillId="0" borderId="0" xfId="1" applyFont="1" applyBorder="1"/>
    <xf numFmtId="0" fontId="3" fillId="0" borderId="0" xfId="0" applyFont="1" applyBorder="1"/>
    <xf numFmtId="0" fontId="2" fillId="0" borderId="0" xfId="0" applyFont="1" applyFill="1" applyBorder="1"/>
    <xf numFmtId="43" fontId="2" fillId="0" borderId="0" xfId="1" applyFont="1" applyFill="1" applyBorder="1"/>
    <xf numFmtId="0" fontId="5" fillId="0" borderId="0" xfId="0" applyFont="1"/>
  </cellXfs>
  <cellStyles count="8">
    <cellStyle name="Normal" xfId="0" builtinId="0"/>
    <cellStyle name="Normal 10" xfId="6"/>
    <cellStyle name="Normal 2 8" xfId="3"/>
    <cellStyle name="Porcentagem 11" xfId="2"/>
    <cellStyle name="Porcentagem 12" xfId="7"/>
    <cellStyle name="Porcentagem 2" xfId="4"/>
    <cellStyle name="Vírgula" xfId="1" builtinId="3"/>
    <cellStyle name="Vírgula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F3-SOFI/UPLA/Sistema%20UPLA/Transpar&#234;ncia/Ano%20de%202026/Anexo%20II%20-%20Transparencia%20Mensal%202026%20-%20PRE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"/>
      <sheetName val="Access-Jan"/>
      <sheetName val="Fev"/>
      <sheetName val="Access-Fev"/>
      <sheetName val="Mar"/>
      <sheetName val="Access-Mar"/>
      <sheetName val="Abr"/>
      <sheetName val="Access-Abr"/>
      <sheetName val="Mai"/>
      <sheetName val="Access-Mai"/>
      <sheetName val="Jun"/>
      <sheetName val="Access-Jun"/>
      <sheetName val="Jul"/>
      <sheetName val="Access-Jul"/>
      <sheetName val="Ago"/>
      <sheetName val="Access-Ago"/>
      <sheetName val="Set"/>
      <sheetName val="Access-Set"/>
      <sheetName val="Out"/>
      <sheetName val="Access-Out"/>
      <sheetName val="Nov"/>
      <sheetName val="Access-Nov"/>
      <sheetName val="Dez"/>
      <sheetName val="Access-Dez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0">
          <cell r="A10" t="str">
            <v>33904</v>
          </cell>
          <cell r="B10" t="str">
            <v>FUNDO DO REGIME GERAL DA PREVIDENCIA SOCIAL</v>
          </cell>
          <cell r="C10" t="str">
            <v>28</v>
          </cell>
          <cell r="D10" t="str">
            <v>846</v>
          </cell>
          <cell r="E10" t="str">
            <v>0901</v>
          </cell>
          <cell r="F10" t="str">
            <v>OPERACOES ESPECIAIS: CUMPRIMENTO DE SENTENCAS JUDICIAIS</v>
          </cell>
          <cell r="G10" t="str">
            <v>00WU</v>
          </cell>
          <cell r="H10" t="str">
            <v>SENTENCAS JUDICIAIS TRANSITADAS EM JULGADO (PRECATORIOS) - E</v>
          </cell>
          <cell r="I10" t="str">
            <v>2</v>
          </cell>
          <cell r="J10" t="str">
            <v>1002</v>
          </cell>
          <cell r="K10" t="str">
            <v>ATIVIDADES-FIM DA SEGURIDADE SOCIAL</v>
          </cell>
          <cell r="L10" t="str">
            <v>3</v>
          </cell>
          <cell r="M10">
            <v>7879169267.1700001</v>
          </cell>
          <cell r="N10">
            <v>7879169268</v>
          </cell>
          <cell r="O10">
            <v>7878499012.7600002</v>
          </cell>
          <cell r="P10">
            <v>7878499012.7600002</v>
          </cell>
          <cell r="Q10">
            <v>7878499012.7600002</v>
          </cell>
        </row>
        <row r="11">
          <cell r="A11" t="str">
            <v>33904</v>
          </cell>
          <cell r="B11" t="str">
            <v>FUNDO DO REGIME GERAL DA PREVIDENCIA SOCIAL</v>
          </cell>
          <cell r="C11" t="str">
            <v>28</v>
          </cell>
          <cell r="D11" t="str">
            <v>846</v>
          </cell>
          <cell r="E11" t="str">
            <v>0901</v>
          </cell>
          <cell r="F11" t="str">
            <v>OPERACOES ESPECIAIS: CUMPRIMENTO DE SENTENCAS JUDICIAIS</v>
          </cell>
          <cell r="G11" t="str">
            <v>0625</v>
          </cell>
          <cell r="H11" t="str">
            <v>SENTENCAS JUDICIAIS TRANSITADAS EM JULGADO DE PEQUENO VALOR</v>
          </cell>
          <cell r="I11" t="str">
            <v>2</v>
          </cell>
          <cell r="J11" t="str">
            <v>1002</v>
          </cell>
          <cell r="K11" t="str">
            <v>ATIVIDADES-FIM DA SEGURIDADE SOCIAL</v>
          </cell>
          <cell r="L11" t="str">
            <v>3</v>
          </cell>
          <cell r="M11">
            <v>1107972299</v>
          </cell>
          <cell r="O11">
            <v>1107775256.79</v>
          </cell>
          <cell r="P11">
            <v>1107775256.79</v>
          </cell>
          <cell r="Q11">
            <v>1107775256.79</v>
          </cell>
        </row>
        <row r="12">
          <cell r="A12" t="str">
            <v>36211</v>
          </cell>
          <cell r="B12" t="str">
            <v>FUNDACAO NACIONAL DE SAUDE</v>
          </cell>
          <cell r="C12" t="str">
            <v>28</v>
          </cell>
          <cell r="D12" t="str">
            <v>846</v>
          </cell>
          <cell r="E12" t="str">
            <v>0901</v>
          </cell>
          <cell r="F12" t="str">
            <v>OPERACOES ESPECIAIS: CUMPRIMENTO DE SENTENCAS JUDICIAIS</v>
          </cell>
          <cell r="G12" t="str">
            <v>00WU</v>
          </cell>
          <cell r="H12" t="str">
            <v>SENTENCAS JUDICIAIS TRANSITADAS EM JULGADO (PRECATORIOS) - E</v>
          </cell>
          <cell r="I12" t="str">
            <v>2</v>
          </cell>
          <cell r="J12" t="str">
            <v>1001</v>
          </cell>
          <cell r="K12" t="str">
            <v>RECURSOS LIVRES DA SEGURIDADE SOCIAL</v>
          </cell>
          <cell r="L12" t="str">
            <v>3</v>
          </cell>
          <cell r="M12">
            <v>277126</v>
          </cell>
          <cell r="N12">
            <v>277126</v>
          </cell>
          <cell r="O12">
            <v>277126</v>
          </cell>
          <cell r="P12">
            <v>277126</v>
          </cell>
          <cell r="Q12">
            <v>277126</v>
          </cell>
        </row>
        <row r="13">
          <cell r="A13" t="str">
            <v>36211</v>
          </cell>
          <cell r="B13" t="str">
            <v>FUNDACAO NACIONAL DE SAUDE</v>
          </cell>
          <cell r="C13" t="str">
            <v>28</v>
          </cell>
          <cell r="D13" t="str">
            <v>846</v>
          </cell>
          <cell r="E13" t="str">
            <v>0901</v>
          </cell>
          <cell r="F13" t="str">
            <v>OPERACOES ESPECIAIS: CUMPRIMENTO DE SENTENCAS JUDICIAIS</v>
          </cell>
          <cell r="G13" t="str">
            <v>00WU</v>
          </cell>
          <cell r="H13" t="str">
            <v>SENTENCAS JUDICIAIS TRANSITADAS EM JULGADO (PRECATORIOS) - E</v>
          </cell>
          <cell r="I13" t="str">
            <v>2</v>
          </cell>
          <cell r="J13" t="str">
            <v>1001</v>
          </cell>
          <cell r="K13" t="str">
            <v>RECURSOS LIVRES DA SEGURIDADE SOCIAL</v>
          </cell>
          <cell r="L13" t="str">
            <v>1</v>
          </cell>
          <cell r="M13">
            <v>3932888.39</v>
          </cell>
          <cell r="N13">
            <v>3932889</v>
          </cell>
          <cell r="O13">
            <v>3932888.39</v>
          </cell>
          <cell r="P13">
            <v>3932888.39</v>
          </cell>
          <cell r="Q13">
            <v>3932888.39</v>
          </cell>
        </row>
        <row r="14">
          <cell r="A14" t="str">
            <v>36212</v>
          </cell>
          <cell r="B14" t="str">
            <v>AGENCIA NACIONAL DE VIGILANCIA SANITARIA</v>
          </cell>
          <cell r="C14" t="str">
            <v>28</v>
          </cell>
          <cell r="D14" t="str">
            <v>846</v>
          </cell>
          <cell r="E14" t="str">
            <v>0901</v>
          </cell>
          <cell r="F14" t="str">
            <v>OPERACOES ESPECIAIS: CUMPRIMENTO DE SENTENCAS JUDICIAIS</v>
          </cell>
          <cell r="G14" t="str">
            <v>00WU</v>
          </cell>
          <cell r="H14" t="str">
            <v>SENTENCAS JUDICIAIS TRANSITADAS EM JULGADO (PRECATORIOS) - E</v>
          </cell>
          <cell r="I14" t="str">
            <v>2</v>
          </cell>
          <cell r="J14" t="str">
            <v>1001</v>
          </cell>
          <cell r="K14" t="str">
            <v>RECURSOS LIVRES DA SEGURIDADE SOCIAL</v>
          </cell>
          <cell r="L14" t="str">
            <v>1</v>
          </cell>
          <cell r="M14">
            <v>1136402</v>
          </cell>
          <cell r="N14">
            <v>1136402</v>
          </cell>
          <cell r="O14">
            <v>1136402</v>
          </cell>
          <cell r="P14">
            <v>1136402</v>
          </cell>
          <cell r="Q14">
            <v>1136402</v>
          </cell>
        </row>
        <row r="15">
          <cell r="A15" t="str">
            <v>36213</v>
          </cell>
          <cell r="B15" t="str">
            <v>AGENCIA NACIONAL DE SAUDE SUPLEMENTAR</v>
          </cell>
          <cell r="C15" t="str">
            <v>28</v>
          </cell>
          <cell r="D15" t="str">
            <v>846</v>
          </cell>
          <cell r="E15" t="str">
            <v>0901</v>
          </cell>
          <cell r="F15" t="str">
            <v>OPERACOES ESPECIAIS: CUMPRIMENTO DE SENTENCAS JUDICIAIS</v>
          </cell>
          <cell r="G15" t="str">
            <v>00WU</v>
          </cell>
          <cell r="H15" t="str">
            <v>SENTENCAS JUDICIAIS TRANSITADAS EM JULGADO (PRECATORIOS) - E</v>
          </cell>
          <cell r="I15" t="str">
            <v>2</v>
          </cell>
          <cell r="J15" t="str">
            <v>1003</v>
          </cell>
          <cell r="K15" t="str">
            <v>RECURSOS UO APLICACAO SEGURIDADE SOCIAL</v>
          </cell>
          <cell r="L15" t="str">
            <v>3</v>
          </cell>
          <cell r="M15">
            <v>62182881.189999998</v>
          </cell>
          <cell r="N15">
            <v>62182882</v>
          </cell>
          <cell r="O15">
            <v>62182881.189999998</v>
          </cell>
          <cell r="P15">
            <v>62182881.189999998</v>
          </cell>
          <cell r="Q15">
            <v>62182881.189999998</v>
          </cell>
        </row>
        <row r="16">
          <cell r="A16" t="str">
            <v>36901</v>
          </cell>
          <cell r="B16" t="str">
            <v>FUNDO NACIONAL DE SAUDE</v>
          </cell>
          <cell r="C16" t="str">
            <v>28</v>
          </cell>
          <cell r="D16" t="str">
            <v>846</v>
          </cell>
          <cell r="E16" t="str">
            <v>0901</v>
          </cell>
          <cell r="F16" t="str">
            <v>OPERACOES ESPECIAIS: CUMPRIMENTO DE SENTENCAS JUDICIAIS</v>
          </cell>
          <cell r="G16" t="str">
            <v>00WU</v>
          </cell>
          <cell r="H16" t="str">
            <v>SENTENCAS JUDICIAIS TRANSITADAS EM JULGADO (PRECATORIOS) - E</v>
          </cell>
          <cell r="I16" t="str">
            <v>2</v>
          </cell>
          <cell r="J16" t="str">
            <v>1001</v>
          </cell>
          <cell r="K16" t="str">
            <v>RECURSOS LIVRES DA SEGURIDADE SOCIAL</v>
          </cell>
          <cell r="L16" t="str">
            <v>3</v>
          </cell>
          <cell r="M16">
            <v>23042445.780000001</v>
          </cell>
          <cell r="N16">
            <v>23042446</v>
          </cell>
          <cell r="O16">
            <v>23042445.780000001</v>
          </cell>
          <cell r="P16">
            <v>23042445.780000001</v>
          </cell>
          <cell r="Q16">
            <v>23042445.780000001</v>
          </cell>
        </row>
        <row r="17">
          <cell r="A17" t="str">
            <v>36901</v>
          </cell>
          <cell r="B17" t="str">
            <v>FUNDO NACIONAL DE SAUDE</v>
          </cell>
          <cell r="C17" t="str">
            <v>28</v>
          </cell>
          <cell r="D17" t="str">
            <v>846</v>
          </cell>
          <cell r="E17" t="str">
            <v>0901</v>
          </cell>
          <cell r="F17" t="str">
            <v>OPERACOES ESPECIAIS: CUMPRIMENTO DE SENTENCAS JUDICIAIS</v>
          </cell>
          <cell r="G17" t="str">
            <v>0625</v>
          </cell>
          <cell r="H17" t="str">
            <v>SENTENCAS JUDICIAIS TRANSITADAS EM JULGADO DE PEQUENO VALOR</v>
          </cell>
          <cell r="I17" t="str">
            <v>2</v>
          </cell>
          <cell r="J17" t="str">
            <v>1000</v>
          </cell>
          <cell r="K17" t="str">
            <v>RECURSOS LIVRES DA UNIAO</v>
          </cell>
          <cell r="L17" t="str">
            <v>3</v>
          </cell>
          <cell r="M17">
            <v>44728</v>
          </cell>
          <cell r="O17">
            <v>44727.3</v>
          </cell>
          <cell r="P17">
            <v>44727.3</v>
          </cell>
          <cell r="Q17">
            <v>44727.3</v>
          </cell>
        </row>
        <row r="18">
          <cell r="A18" t="str">
            <v>40901</v>
          </cell>
          <cell r="B18" t="str">
            <v>FUNDO DE AMPARO AO TRABALHADOR - FAT</v>
          </cell>
          <cell r="C18" t="str">
            <v>28</v>
          </cell>
          <cell r="D18" t="str">
            <v>846</v>
          </cell>
          <cell r="E18" t="str">
            <v>0901</v>
          </cell>
          <cell r="F18" t="str">
            <v>OPERACOES ESPECIAIS: CUMPRIMENTO DE SENTENCAS JUDICIAIS</v>
          </cell>
          <cell r="G18" t="str">
            <v>00WU</v>
          </cell>
          <cell r="H18" t="str">
            <v>SENTENCAS JUDICIAIS TRANSITADAS EM JULGADO (PRECATORIOS) - E</v>
          </cell>
          <cell r="I18" t="str">
            <v>2</v>
          </cell>
          <cell r="J18" t="str">
            <v>1040</v>
          </cell>
          <cell r="K18" t="str">
            <v>SEGURO-DESEMPREGO, ABONO SALARIAL E PREV.SOC.</v>
          </cell>
          <cell r="L18" t="str">
            <v>3</v>
          </cell>
          <cell r="M18">
            <v>114535.6</v>
          </cell>
          <cell r="N18">
            <v>114536</v>
          </cell>
          <cell r="O18">
            <v>114535.6</v>
          </cell>
          <cell r="P18">
            <v>114535.6</v>
          </cell>
          <cell r="Q18">
            <v>114535.6</v>
          </cell>
        </row>
        <row r="19">
          <cell r="A19" t="str">
            <v>40901</v>
          </cell>
          <cell r="B19" t="str">
            <v>FUNDO DE AMPARO AO TRABALHADOR - FAT</v>
          </cell>
          <cell r="C19" t="str">
            <v>28</v>
          </cell>
          <cell r="D19" t="str">
            <v>846</v>
          </cell>
          <cell r="E19" t="str">
            <v>0901</v>
          </cell>
          <cell r="F19" t="str">
            <v>OPERACOES ESPECIAIS: CUMPRIMENTO DE SENTENCAS JUDICIAIS</v>
          </cell>
          <cell r="G19" t="str">
            <v>0625</v>
          </cell>
          <cell r="H19" t="str">
            <v>SENTENCAS JUDICIAIS TRANSITADAS EM JULGADO DE PEQUENO VALOR</v>
          </cell>
          <cell r="I19" t="str">
            <v>2</v>
          </cell>
          <cell r="J19" t="str">
            <v>1040</v>
          </cell>
          <cell r="K19" t="str">
            <v>SEGURO-DESEMPREGO, ABONO SALARIAL E PREV.SOC.</v>
          </cell>
          <cell r="L19" t="str">
            <v>3</v>
          </cell>
          <cell r="M19">
            <v>174374</v>
          </cell>
          <cell r="O19">
            <v>174372.7</v>
          </cell>
          <cell r="P19">
            <v>174372.7</v>
          </cell>
          <cell r="Q19">
            <v>174372.7</v>
          </cell>
        </row>
        <row r="20">
          <cell r="A20" t="str">
            <v>55901</v>
          </cell>
          <cell r="B20" t="str">
            <v>FUNDO NACIONAL DE ASSISTENCIA SOCIAL</v>
          </cell>
          <cell r="C20" t="str">
            <v>28</v>
          </cell>
          <cell r="D20" t="str">
            <v>846</v>
          </cell>
          <cell r="E20" t="str">
            <v>0901</v>
          </cell>
          <cell r="F20" t="str">
            <v>OPERACOES ESPECIAIS: CUMPRIMENTO DE SENTENCAS JUDICIAIS</v>
          </cell>
          <cell r="G20" t="str">
            <v>00WU</v>
          </cell>
          <cell r="H20" t="str">
            <v>SENTENCAS JUDICIAIS TRANSITADAS EM JULGADO (PRECATORIOS) - E</v>
          </cell>
          <cell r="I20" t="str">
            <v>2</v>
          </cell>
          <cell r="J20" t="str">
            <v>1002</v>
          </cell>
          <cell r="K20" t="str">
            <v>ATIVIDADES-FIM DA SEGURIDADE SOCIAL</v>
          </cell>
          <cell r="L20" t="str">
            <v>3</v>
          </cell>
          <cell r="M20">
            <v>90047694.390000001</v>
          </cell>
          <cell r="N20">
            <v>90047695</v>
          </cell>
          <cell r="O20">
            <v>90047694.390000001</v>
          </cell>
          <cell r="P20">
            <v>90047694.390000001</v>
          </cell>
          <cell r="Q20">
            <v>90047694.390000001</v>
          </cell>
        </row>
        <row r="21">
          <cell r="A21" t="str">
            <v>55901</v>
          </cell>
          <cell r="B21" t="str">
            <v>FUNDO NACIONAL DE ASSISTENCIA SOCIAL</v>
          </cell>
          <cell r="C21" t="str">
            <v>28</v>
          </cell>
          <cell r="D21" t="str">
            <v>846</v>
          </cell>
          <cell r="E21" t="str">
            <v>0901</v>
          </cell>
          <cell r="F21" t="str">
            <v>OPERACOES ESPECIAIS: CUMPRIMENTO DE SENTENCAS JUDICIAIS</v>
          </cell>
          <cell r="G21" t="str">
            <v>0625</v>
          </cell>
          <cell r="H21" t="str">
            <v>SENTENCAS JUDICIAIS TRANSITADAS EM JULGADO DE PEQUENO VALOR</v>
          </cell>
          <cell r="I21" t="str">
            <v>2</v>
          </cell>
          <cell r="J21" t="str">
            <v>1002</v>
          </cell>
          <cell r="K21" t="str">
            <v>ATIVIDADES-FIM DA SEGURIDADE SOCIAL</v>
          </cell>
          <cell r="L21" t="str">
            <v>3</v>
          </cell>
          <cell r="M21">
            <v>199904030</v>
          </cell>
          <cell r="O21">
            <v>199877034.09999999</v>
          </cell>
          <cell r="P21">
            <v>199877034.09999999</v>
          </cell>
          <cell r="Q21">
            <v>199877034.09999999</v>
          </cell>
        </row>
        <row r="22">
          <cell r="A22" t="str">
            <v>71103</v>
          </cell>
          <cell r="B22" t="str">
            <v>ENCARGOS FINANC.DA UNIAO-SENTENCAS JUDICIAIS</v>
          </cell>
          <cell r="C22" t="str">
            <v>28</v>
          </cell>
          <cell r="D22" t="str">
            <v>846</v>
          </cell>
          <cell r="E22" t="str">
            <v>0901</v>
          </cell>
          <cell r="F22" t="str">
            <v>OPERACOES ESPECIAIS: CUMPRIMENTO DE SENTENCAS JUDICIAIS</v>
          </cell>
          <cell r="G22" t="str">
            <v>00G5</v>
          </cell>
          <cell r="H22" t="str">
            <v>CONTRIBUICAO DA UNIAO, DE SUAS AUTARQUIAS E FUNDACOES PARA O</v>
          </cell>
          <cell r="I22" t="str">
            <v>1</v>
          </cell>
          <cell r="J22" t="str">
            <v>1000</v>
          </cell>
          <cell r="K22" t="str">
            <v>RECURSOS LIVRES DA UNIAO</v>
          </cell>
          <cell r="L22" t="str">
            <v>1</v>
          </cell>
          <cell r="M22">
            <v>8290155</v>
          </cell>
          <cell r="O22">
            <v>8290150.5</v>
          </cell>
          <cell r="P22">
            <v>8290150.5</v>
          </cell>
          <cell r="Q22">
            <v>8290150.5</v>
          </cell>
        </row>
        <row r="23">
          <cell r="A23" t="str">
            <v>71103</v>
          </cell>
          <cell r="B23" t="str">
            <v>ENCARGOS FINANC.DA UNIAO-SENTENCAS JUDICIAIS</v>
          </cell>
          <cell r="C23" t="str">
            <v>28</v>
          </cell>
          <cell r="D23" t="str">
            <v>846</v>
          </cell>
          <cell r="E23" t="str">
            <v>0901</v>
          </cell>
          <cell r="F23" t="str">
            <v>OPERACOES ESPECIAIS: CUMPRIMENTO DE SENTENCAS JUDICIAIS</v>
          </cell>
          <cell r="G23" t="str">
            <v>00WU</v>
          </cell>
          <cell r="H23" t="str">
            <v>SENTENCAS JUDICIAIS TRANSITADAS EM JULGADO (PRECATORIOS) - E</v>
          </cell>
          <cell r="I23" t="str">
            <v>1</v>
          </cell>
          <cell r="J23" t="str">
            <v>1000</v>
          </cell>
          <cell r="K23" t="str">
            <v>RECURSOS LIVRES DA UNIAO</v>
          </cell>
          <cell r="L23" t="str">
            <v>5</v>
          </cell>
          <cell r="M23">
            <v>382421381.99000001</v>
          </cell>
          <cell r="N23">
            <v>382421382</v>
          </cell>
          <cell r="O23">
            <v>382421381.99000001</v>
          </cell>
          <cell r="P23">
            <v>382421381.99000001</v>
          </cell>
          <cell r="Q23">
            <v>382421381.99000001</v>
          </cell>
        </row>
        <row r="24">
          <cell r="A24" t="str">
            <v>71103</v>
          </cell>
          <cell r="B24" t="str">
            <v>ENCARGOS FINANC.DA UNIAO-SENTENCAS JUDICIAIS</v>
          </cell>
          <cell r="C24" t="str">
            <v>28</v>
          </cell>
          <cell r="D24" t="str">
            <v>846</v>
          </cell>
          <cell r="E24" t="str">
            <v>0901</v>
          </cell>
          <cell r="F24" t="str">
            <v>OPERACOES ESPECIAIS: CUMPRIMENTO DE SENTENCAS JUDICIAIS</v>
          </cell>
          <cell r="G24" t="str">
            <v>00WU</v>
          </cell>
          <cell r="H24" t="str">
            <v>SENTENCAS JUDICIAIS TRANSITADAS EM JULGADO (PRECATORIOS) - E</v>
          </cell>
          <cell r="I24" t="str">
            <v>1</v>
          </cell>
          <cell r="J24" t="str">
            <v>1000</v>
          </cell>
          <cell r="K24" t="str">
            <v>RECURSOS LIVRES DA UNIAO</v>
          </cell>
          <cell r="L24" t="str">
            <v>3</v>
          </cell>
          <cell r="M24">
            <v>8087278835.3599997</v>
          </cell>
          <cell r="N24">
            <v>8087278836</v>
          </cell>
          <cell r="O24">
            <v>8087252458.6999998</v>
          </cell>
          <cell r="P24">
            <v>8087252458.6999998</v>
          </cell>
          <cell r="Q24">
            <v>8087252458.6999998</v>
          </cell>
        </row>
        <row r="25">
          <cell r="A25" t="str">
            <v>71103</v>
          </cell>
          <cell r="B25" t="str">
            <v>ENCARGOS FINANC.DA UNIAO-SENTENCAS JUDICIAIS</v>
          </cell>
          <cell r="C25" t="str">
            <v>28</v>
          </cell>
          <cell r="D25" t="str">
            <v>846</v>
          </cell>
          <cell r="E25" t="str">
            <v>0901</v>
          </cell>
          <cell r="F25" t="str">
            <v>OPERACOES ESPECIAIS: CUMPRIMENTO DE SENTENCAS JUDICIAIS</v>
          </cell>
          <cell r="G25" t="str">
            <v>00WU</v>
          </cell>
          <cell r="H25" t="str">
            <v>SENTENCAS JUDICIAIS TRANSITADAS EM JULGADO (PRECATORIOS) - E</v>
          </cell>
          <cell r="I25" t="str">
            <v>1</v>
          </cell>
          <cell r="J25" t="str">
            <v>1000</v>
          </cell>
          <cell r="K25" t="str">
            <v>RECURSOS LIVRES DA UNIAO</v>
          </cell>
          <cell r="L25" t="str">
            <v>1</v>
          </cell>
          <cell r="M25">
            <v>587308541.82000005</v>
          </cell>
          <cell r="N25">
            <v>587308542</v>
          </cell>
          <cell r="O25">
            <v>587194603.51999998</v>
          </cell>
          <cell r="P25">
            <v>587194603.51999998</v>
          </cell>
          <cell r="Q25">
            <v>587194603.51999998</v>
          </cell>
        </row>
        <row r="26">
          <cell r="A26" t="str">
            <v>71103</v>
          </cell>
          <cell r="B26" t="str">
            <v>ENCARGOS FINANC.DA UNIAO-SENTENCAS JUDICIAIS</v>
          </cell>
          <cell r="C26" t="str">
            <v>28</v>
          </cell>
          <cell r="D26" t="str">
            <v>846</v>
          </cell>
          <cell r="E26" t="str">
            <v>0901</v>
          </cell>
          <cell r="F26" t="str">
            <v>OPERACOES ESPECIAIS: CUMPRIMENTO DE SENTENCAS JUDICIAIS</v>
          </cell>
          <cell r="G26" t="str">
            <v>0625</v>
          </cell>
          <cell r="H26" t="str">
            <v>SENTENCAS JUDICIAIS TRANSITADAS EM JULGADO DE PEQUENO VALOR</v>
          </cell>
          <cell r="I26" t="str">
            <v>1</v>
          </cell>
          <cell r="J26" t="str">
            <v>1000</v>
          </cell>
          <cell r="K26" t="str">
            <v>RECURSOS LIVRES DA UNIAO</v>
          </cell>
          <cell r="L26" t="str">
            <v>5</v>
          </cell>
          <cell r="M26">
            <v>194572</v>
          </cell>
          <cell r="O26">
            <v>194570.31</v>
          </cell>
          <cell r="P26">
            <v>194570.31</v>
          </cell>
          <cell r="Q26">
            <v>194570.31</v>
          </cell>
        </row>
        <row r="27">
          <cell r="A27" t="str">
            <v>71103</v>
          </cell>
          <cell r="B27" t="str">
            <v>ENCARGOS FINANC.DA UNIAO-SENTENCAS JUDICIAIS</v>
          </cell>
          <cell r="C27" t="str">
            <v>28</v>
          </cell>
          <cell r="D27" t="str">
            <v>846</v>
          </cell>
          <cell r="E27" t="str">
            <v>0901</v>
          </cell>
          <cell r="F27" t="str">
            <v>OPERACOES ESPECIAIS: CUMPRIMENTO DE SENTENCAS JUDICIAIS</v>
          </cell>
          <cell r="G27" t="str">
            <v>0625</v>
          </cell>
          <cell r="H27" t="str">
            <v>SENTENCAS JUDICIAIS TRANSITADAS EM JULGADO DE PEQUENO VALOR</v>
          </cell>
          <cell r="I27" t="str">
            <v>1</v>
          </cell>
          <cell r="J27" t="str">
            <v>1000</v>
          </cell>
          <cell r="K27" t="str">
            <v>RECURSOS LIVRES DA UNIAO</v>
          </cell>
          <cell r="L27" t="str">
            <v>3</v>
          </cell>
          <cell r="M27">
            <v>339481229</v>
          </cell>
          <cell r="O27">
            <v>339318117.23000002</v>
          </cell>
          <cell r="P27">
            <v>339318117.23000002</v>
          </cell>
          <cell r="Q27">
            <v>339318117.23000002</v>
          </cell>
        </row>
        <row r="28">
          <cell r="A28" t="str">
            <v>71103</v>
          </cell>
          <cell r="B28" t="str">
            <v>ENCARGOS FINANC.DA UNIAO-SENTENCAS JUDICIAIS</v>
          </cell>
          <cell r="C28" t="str">
            <v>28</v>
          </cell>
          <cell r="D28" t="str">
            <v>846</v>
          </cell>
          <cell r="E28" t="str">
            <v>0901</v>
          </cell>
          <cell r="F28" t="str">
            <v>OPERACOES ESPECIAIS: CUMPRIMENTO DE SENTENCAS JUDICIAIS</v>
          </cell>
          <cell r="G28" t="str">
            <v>0625</v>
          </cell>
          <cell r="H28" t="str">
            <v>SENTENCAS JUDICIAIS TRANSITADAS EM JULGADO DE PEQUENO VALOR</v>
          </cell>
          <cell r="I28" t="str">
            <v>1</v>
          </cell>
          <cell r="J28" t="str">
            <v>1000</v>
          </cell>
          <cell r="K28" t="str">
            <v>RECURSOS LIVRES DA UNIAO</v>
          </cell>
          <cell r="L28" t="str">
            <v>1</v>
          </cell>
          <cell r="M28">
            <v>29853437</v>
          </cell>
          <cell r="O28">
            <v>29822768.699999999</v>
          </cell>
          <cell r="P28">
            <v>29822768.699999999</v>
          </cell>
          <cell r="Q28">
            <v>29822768.699999999</v>
          </cell>
        </row>
        <row r="29">
          <cell r="A29" t="str">
            <v>71103</v>
          </cell>
          <cell r="B29" t="str">
            <v>ENCARGOS FINANC.DA UNIAO-SENTENCAS JUDICIAIS</v>
          </cell>
          <cell r="C29" t="str">
            <v>28</v>
          </cell>
          <cell r="D29" t="str">
            <v>846</v>
          </cell>
          <cell r="E29" t="str">
            <v>0901</v>
          </cell>
          <cell r="F29" t="str">
            <v>OPERACOES ESPECIAIS: CUMPRIMENTO DE SENTENCAS JUDICIAIS</v>
          </cell>
          <cell r="G29" t="str">
            <v>0EC7</v>
          </cell>
          <cell r="H29" t="str">
            <v>SENTENCAS JUDICIAIS TRANSITADAS EM JULGADO (PRECATORIOS RELA</v>
          </cell>
          <cell r="I29" t="str">
            <v>1</v>
          </cell>
          <cell r="J29" t="str">
            <v>1000</v>
          </cell>
          <cell r="K29" t="str">
            <v>RECURSOS LIVRES DA UNIAO</v>
          </cell>
          <cell r="L29" t="str">
            <v>3</v>
          </cell>
          <cell r="M29">
            <v>174109.69</v>
          </cell>
          <cell r="N29">
            <v>174110</v>
          </cell>
          <cell r="O29">
            <v>174109.69</v>
          </cell>
          <cell r="P29">
            <v>174109.69</v>
          </cell>
          <cell r="Q29">
            <v>174109.69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64"/>
  <sheetViews>
    <sheetView showGridLines="0" tabSelected="1" view="pageBreakPreview" zoomScale="80" zoomScaleNormal="100" zoomScaleSheetLayoutView="80" workbookViewId="0"/>
  </sheetViews>
  <sheetFormatPr defaultColWidth="9.1796875" defaultRowHeight="25.5" customHeight="1" x14ac:dyDescent="0.25"/>
  <cols>
    <col min="1" max="1" width="17.7265625" style="5" customWidth="1"/>
    <col min="2" max="2" width="35.7265625" style="5" customWidth="1"/>
    <col min="3" max="4" width="15.7265625" style="5" customWidth="1"/>
    <col min="5" max="6" width="55.7265625" style="5" customWidth="1"/>
    <col min="7" max="8" width="8.7265625" style="5" customWidth="1"/>
    <col min="9" max="9" width="35.7265625" style="5" customWidth="1"/>
    <col min="10" max="10" width="8.7265625" style="5" customWidth="1"/>
    <col min="11" max="11" width="14.7265625" style="5" bestFit="1" customWidth="1"/>
    <col min="12" max="12" width="11.26953125" style="5" bestFit="1" customWidth="1"/>
    <col min="13" max="13" width="12.453125" style="5" bestFit="1" customWidth="1"/>
    <col min="14" max="14" width="14.81640625" style="5" bestFit="1" customWidth="1"/>
    <col min="15" max="15" width="15.453125" style="5" bestFit="1" customWidth="1"/>
    <col min="16" max="19" width="17.26953125" style="5" customWidth="1"/>
    <col min="20" max="20" width="8.7265625" style="5" customWidth="1"/>
    <col min="21" max="21" width="17.26953125" style="5" customWidth="1"/>
    <col min="22" max="22" width="8.7265625" style="5" customWidth="1"/>
    <col min="23" max="23" width="17.26953125" style="5" customWidth="1"/>
    <col min="24" max="24" width="8.7265625" style="5" customWidth="1"/>
    <col min="25" max="30" width="9.1796875" style="5"/>
    <col min="31" max="31" width="9.81640625" style="5" bestFit="1" customWidth="1"/>
    <col min="32" max="32" width="12.26953125" style="5" customWidth="1"/>
    <col min="33" max="33" width="9.26953125" style="5" bestFit="1" customWidth="1"/>
    <col min="34" max="35" width="11.7265625" style="5" bestFit="1" customWidth="1"/>
    <col min="36" max="36" width="12.453125" style="5" bestFit="1" customWidth="1"/>
    <col min="37" max="16384" width="9.1796875" style="5"/>
  </cols>
  <sheetData>
    <row r="1" spans="1:24" ht="12.5" x14ac:dyDescent="0.25">
      <c r="A1" s="1" t="s">
        <v>0</v>
      </c>
      <c r="B1" s="1"/>
      <c r="C1" s="1"/>
      <c r="D1" s="1"/>
      <c r="E1" s="2"/>
      <c r="F1" s="2"/>
      <c r="G1" s="2"/>
      <c r="H1" s="3"/>
      <c r="I1" s="3"/>
      <c r="J1" s="3"/>
      <c r="K1" s="2"/>
      <c r="L1" s="2"/>
      <c r="M1" s="2"/>
      <c r="N1" s="2"/>
      <c r="O1" s="2"/>
      <c r="P1" s="2"/>
      <c r="Q1" s="2"/>
      <c r="R1" s="2"/>
      <c r="S1" s="2"/>
      <c r="T1" s="2"/>
      <c r="U1" s="4"/>
      <c r="V1" s="2"/>
      <c r="W1" s="4"/>
      <c r="X1" s="2"/>
    </row>
    <row r="2" spans="1:24" ht="12.5" x14ac:dyDescent="0.25">
      <c r="A2" s="1" t="s">
        <v>1</v>
      </c>
      <c r="B2" s="1" t="s">
        <v>2</v>
      </c>
      <c r="C2" s="1"/>
      <c r="D2" s="1"/>
      <c r="E2" s="2"/>
      <c r="F2" s="2"/>
      <c r="G2" s="2"/>
      <c r="H2" s="3"/>
      <c r="I2" s="3"/>
      <c r="J2" s="3"/>
      <c r="K2" s="2"/>
      <c r="L2" s="2"/>
      <c r="M2" s="2"/>
      <c r="N2" s="2"/>
      <c r="O2" s="2"/>
      <c r="P2" s="2"/>
      <c r="Q2" s="2"/>
      <c r="R2" s="2"/>
      <c r="S2" s="2"/>
      <c r="T2" s="2"/>
      <c r="U2" s="4"/>
      <c r="V2" s="2"/>
      <c r="W2" s="4"/>
      <c r="X2" s="2"/>
    </row>
    <row r="3" spans="1:24" ht="12.5" x14ac:dyDescent="0.25">
      <c r="A3" s="1" t="s">
        <v>3</v>
      </c>
      <c r="B3" s="6" t="s">
        <v>4</v>
      </c>
      <c r="C3" s="6"/>
      <c r="D3" s="6"/>
      <c r="E3" s="2"/>
      <c r="F3" s="2"/>
      <c r="G3" s="2"/>
      <c r="H3" s="3"/>
      <c r="I3" s="3"/>
      <c r="J3" s="3"/>
      <c r="K3" s="2"/>
      <c r="L3" s="2"/>
      <c r="M3" s="2"/>
      <c r="N3" s="2"/>
      <c r="O3" s="2"/>
      <c r="P3" s="2"/>
      <c r="Q3" s="2"/>
      <c r="R3" s="2"/>
      <c r="S3" s="2"/>
      <c r="T3" s="2"/>
      <c r="U3" s="4"/>
      <c r="V3" s="2"/>
      <c r="W3" s="4"/>
      <c r="X3" s="2"/>
    </row>
    <row r="4" spans="1:24" ht="12.5" x14ac:dyDescent="0.25">
      <c r="A4" s="5" t="s">
        <v>5</v>
      </c>
      <c r="B4" s="7">
        <v>46143</v>
      </c>
      <c r="C4" s="8"/>
      <c r="E4" s="2"/>
      <c r="F4" s="2"/>
      <c r="G4" s="2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  <c r="T4" s="2"/>
      <c r="U4" s="4"/>
      <c r="V4" s="2"/>
      <c r="W4" s="4"/>
      <c r="X4" s="2"/>
    </row>
    <row r="5" spans="1:24" ht="13" x14ac:dyDescent="0.3">
      <c r="A5" s="9" t="s">
        <v>6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</row>
    <row r="6" spans="1:24" ht="13" thickBot="1" x14ac:dyDescent="0.3">
      <c r="A6" s="2"/>
      <c r="B6" s="2"/>
      <c r="C6" s="2"/>
      <c r="D6" s="2"/>
      <c r="E6" s="2"/>
      <c r="F6" s="2"/>
      <c r="G6" s="2"/>
      <c r="H6" s="3"/>
      <c r="I6" s="3"/>
      <c r="J6" s="3"/>
      <c r="K6" s="2"/>
      <c r="L6" s="2"/>
      <c r="M6" s="2"/>
      <c r="N6" s="2"/>
      <c r="O6" s="2"/>
      <c r="P6" s="2"/>
      <c r="Q6" s="2"/>
      <c r="R6" s="2"/>
      <c r="S6" s="2"/>
      <c r="T6" s="2"/>
      <c r="U6" s="4"/>
      <c r="V6" s="2"/>
      <c r="W6" s="4"/>
      <c r="X6" s="2"/>
    </row>
    <row r="7" spans="1:24" ht="28.5" customHeight="1" thickBot="1" x14ac:dyDescent="0.3">
      <c r="A7" s="10" t="s">
        <v>7</v>
      </c>
      <c r="B7" s="11"/>
      <c r="C7" s="11"/>
      <c r="D7" s="11"/>
      <c r="E7" s="11"/>
      <c r="F7" s="11"/>
      <c r="G7" s="11"/>
      <c r="H7" s="11"/>
      <c r="I7" s="11"/>
      <c r="J7" s="12"/>
      <c r="K7" s="13" t="s">
        <v>8</v>
      </c>
      <c r="L7" s="14" t="s">
        <v>9</v>
      </c>
      <c r="M7" s="15"/>
      <c r="N7" s="13" t="s">
        <v>10</v>
      </c>
      <c r="O7" s="13" t="s">
        <v>11</v>
      </c>
      <c r="P7" s="10" t="s">
        <v>12</v>
      </c>
      <c r="Q7" s="12"/>
      <c r="R7" s="13" t="s">
        <v>13</v>
      </c>
      <c r="S7" s="10" t="s">
        <v>14</v>
      </c>
      <c r="T7" s="11"/>
      <c r="U7" s="11"/>
      <c r="V7" s="11"/>
      <c r="W7" s="11"/>
      <c r="X7" s="12"/>
    </row>
    <row r="8" spans="1:24" ht="28.5" customHeight="1" x14ac:dyDescent="0.25">
      <c r="A8" s="16" t="s">
        <v>15</v>
      </c>
      <c r="B8" s="17"/>
      <c r="C8" s="18" t="s">
        <v>16</v>
      </c>
      <c r="D8" s="18" t="s">
        <v>17</v>
      </c>
      <c r="E8" s="16" t="s">
        <v>18</v>
      </c>
      <c r="F8" s="17"/>
      <c r="G8" s="18" t="s">
        <v>19</v>
      </c>
      <c r="H8" s="19" t="s">
        <v>20</v>
      </c>
      <c r="I8" s="20"/>
      <c r="J8" s="18" t="s">
        <v>21</v>
      </c>
      <c r="K8" s="21"/>
      <c r="L8" s="22" t="s">
        <v>22</v>
      </c>
      <c r="M8" s="22" t="s">
        <v>23</v>
      </c>
      <c r="N8" s="21"/>
      <c r="O8" s="21"/>
      <c r="P8" s="23" t="s">
        <v>24</v>
      </c>
      <c r="Q8" s="23" t="s">
        <v>25</v>
      </c>
      <c r="R8" s="21"/>
      <c r="S8" s="24" t="s">
        <v>26</v>
      </c>
      <c r="T8" s="25" t="s">
        <v>27</v>
      </c>
      <c r="U8" s="24" t="s">
        <v>28</v>
      </c>
      <c r="V8" s="26" t="s">
        <v>27</v>
      </c>
      <c r="W8" s="27" t="s">
        <v>29</v>
      </c>
      <c r="X8" s="26" t="s">
        <v>27</v>
      </c>
    </row>
    <row r="9" spans="1:24" ht="28.5" customHeight="1" thickBot="1" x14ac:dyDescent="0.3">
      <c r="A9" s="28" t="s">
        <v>30</v>
      </c>
      <c r="B9" s="28" t="s">
        <v>31</v>
      </c>
      <c r="C9" s="29"/>
      <c r="D9" s="29"/>
      <c r="E9" s="30" t="s">
        <v>32</v>
      </c>
      <c r="F9" s="30" t="s">
        <v>33</v>
      </c>
      <c r="G9" s="29"/>
      <c r="H9" s="30" t="s">
        <v>30</v>
      </c>
      <c r="I9" s="30" t="s">
        <v>31</v>
      </c>
      <c r="J9" s="29"/>
      <c r="K9" s="28" t="s">
        <v>34</v>
      </c>
      <c r="L9" s="30" t="s">
        <v>35</v>
      </c>
      <c r="M9" s="30" t="s">
        <v>36</v>
      </c>
      <c r="N9" s="30" t="s">
        <v>37</v>
      </c>
      <c r="O9" s="30" t="s">
        <v>38</v>
      </c>
      <c r="P9" s="30" t="s">
        <v>39</v>
      </c>
      <c r="Q9" s="30" t="s">
        <v>40</v>
      </c>
      <c r="R9" s="28" t="s">
        <v>41</v>
      </c>
      <c r="S9" s="31" t="s">
        <v>42</v>
      </c>
      <c r="T9" s="32" t="s">
        <v>43</v>
      </c>
      <c r="U9" s="31" t="s">
        <v>44</v>
      </c>
      <c r="V9" s="32" t="s">
        <v>45</v>
      </c>
      <c r="W9" s="33" t="s">
        <v>46</v>
      </c>
      <c r="X9" s="32" t="s">
        <v>47</v>
      </c>
    </row>
    <row r="10" spans="1:24" s="41" customFormat="1" ht="28.5" customHeight="1" x14ac:dyDescent="0.25">
      <c r="A10" s="34" t="str">
        <f>'[1]Access-Mai'!A10</f>
        <v>33904</v>
      </c>
      <c r="B10" s="34" t="str">
        <f>'[1]Access-Mai'!B10</f>
        <v>FUNDO DO REGIME GERAL DA PREVIDENCIA SOCIAL</v>
      </c>
      <c r="C10" s="34" t="str">
        <f>CONCATENATE('[1]Access-Mai'!C10,".",'[1]Access-Mai'!D10)</f>
        <v>28.846</v>
      </c>
      <c r="D10" s="34" t="str">
        <f>CONCATENATE('[1]Access-Mai'!E10,".",'[1]Access-Mai'!G10)</f>
        <v>0901.00WU</v>
      </c>
      <c r="E10" s="35" t="str">
        <f>'[1]Access-Mai'!F10</f>
        <v>OPERACOES ESPECIAIS: CUMPRIMENTO DE SENTENCAS JUDICIAIS</v>
      </c>
      <c r="F10" s="36" t="str">
        <f>'[1]Access-Mai'!H10</f>
        <v>SENTENCAS JUDICIAIS TRANSITADAS EM JULGADO (PRECATORIOS) - E</v>
      </c>
      <c r="G10" s="34" t="str">
        <f>'[1]Access-Mai'!I10</f>
        <v>2</v>
      </c>
      <c r="H10" s="34" t="str">
        <f>'[1]Access-Mai'!J10</f>
        <v>1002</v>
      </c>
      <c r="I10" s="35" t="str">
        <f>'[1]Access-Mai'!K10</f>
        <v>ATIVIDADES-FIM DA SEGURIDADE SOCIAL</v>
      </c>
      <c r="J10" s="34" t="str">
        <f>'[1]Access-Mai'!L10</f>
        <v>3</v>
      </c>
      <c r="K10" s="37"/>
      <c r="L10" s="37"/>
      <c r="M10" s="37"/>
      <c r="N10" s="38">
        <f t="shared" ref="N10:N29" si="0">K10+L10-M10</f>
        <v>0</v>
      </c>
      <c r="O10" s="37">
        <v>0</v>
      </c>
      <c r="P10" s="39">
        <f>IF('[1]Access-Mai'!N10=0,'[1]Access-Mai'!M10,0)</f>
        <v>0</v>
      </c>
      <c r="Q10" s="39">
        <f>IF('[1]Access-Mai'!N10&gt;0,'[1]Access-Mai'!N10-('[1]Access-Mai'!N10-'[1]Access-Mai'!M10),0)</f>
        <v>7879169267.1700001</v>
      </c>
      <c r="R10" s="39">
        <f>N10-O10+P10+Q10</f>
        <v>7879169267.1700001</v>
      </c>
      <c r="S10" s="39">
        <f>'[1]Access-Mai'!O10</f>
        <v>7878499012.7600002</v>
      </c>
      <c r="T10" s="40">
        <f t="shared" ref="T10:T30" si="1">IF(R10&gt;0,S10/R10,0)</f>
        <v>0.99991493336578097</v>
      </c>
      <c r="U10" s="39">
        <f>'[1]Access-Mai'!P10</f>
        <v>7878499012.7600002</v>
      </c>
      <c r="V10" s="40">
        <f t="shared" ref="V10:V30" si="2">IF(R10&gt;0,U10/R10,0)</f>
        <v>0.99991493336578097</v>
      </c>
      <c r="W10" s="39">
        <f>'[1]Access-Mai'!Q10</f>
        <v>7878499012.7600002</v>
      </c>
      <c r="X10" s="40">
        <f t="shared" ref="X10:X30" si="3">IF(R10&gt;0,W10/R10,0)</f>
        <v>0.99991493336578097</v>
      </c>
    </row>
    <row r="11" spans="1:24" s="41" customFormat="1" ht="28.5" customHeight="1" x14ac:dyDescent="0.25">
      <c r="A11" s="34" t="str">
        <f>'[1]Access-Mai'!A11</f>
        <v>33904</v>
      </c>
      <c r="B11" s="34" t="str">
        <f>'[1]Access-Mai'!B11</f>
        <v>FUNDO DO REGIME GERAL DA PREVIDENCIA SOCIAL</v>
      </c>
      <c r="C11" s="34" t="str">
        <f>CONCATENATE('[1]Access-Mai'!C11,".",'[1]Access-Mai'!D11)</f>
        <v>28.846</v>
      </c>
      <c r="D11" s="34" t="str">
        <f>CONCATENATE('[1]Access-Mai'!E11,".",'[1]Access-Mai'!G11)</f>
        <v>0901.0625</v>
      </c>
      <c r="E11" s="35" t="str">
        <f>'[1]Access-Mai'!F11</f>
        <v>OPERACOES ESPECIAIS: CUMPRIMENTO DE SENTENCAS JUDICIAIS</v>
      </c>
      <c r="F11" s="36" t="str">
        <f>'[1]Access-Mai'!H11</f>
        <v>SENTENCAS JUDICIAIS TRANSITADAS EM JULGADO DE PEQUENO VALOR</v>
      </c>
      <c r="G11" s="34" t="str">
        <f>'[1]Access-Mai'!I11</f>
        <v>2</v>
      </c>
      <c r="H11" s="34" t="str">
        <f>'[1]Access-Mai'!J11</f>
        <v>1002</v>
      </c>
      <c r="I11" s="35" t="str">
        <f>'[1]Access-Mai'!K11</f>
        <v>ATIVIDADES-FIM DA SEGURIDADE SOCIAL</v>
      </c>
      <c r="J11" s="34" t="str">
        <f>'[1]Access-Mai'!L11</f>
        <v>3</v>
      </c>
      <c r="K11" s="37"/>
      <c r="L11" s="37"/>
      <c r="M11" s="37"/>
      <c r="N11" s="38">
        <f t="shared" si="0"/>
        <v>0</v>
      </c>
      <c r="O11" s="37">
        <v>0</v>
      </c>
      <c r="P11" s="39">
        <f>IF('[1]Access-Mai'!N11=0,'[1]Access-Mai'!M11,0)</f>
        <v>1107972299</v>
      </c>
      <c r="Q11" s="39">
        <f>IF('[1]Access-Mai'!N11&gt;0,'[1]Access-Mai'!N11-('[1]Access-Mai'!N11-'[1]Access-Mai'!M11),0)</f>
        <v>0</v>
      </c>
      <c r="R11" s="39">
        <f t="shared" ref="R11:R29" si="4">N11-O11+P11+Q11</f>
        <v>1107972299</v>
      </c>
      <c r="S11" s="39">
        <f>'[1]Access-Mai'!O11</f>
        <v>1107775256.79</v>
      </c>
      <c r="T11" s="40">
        <f t="shared" si="1"/>
        <v>0.99982215962422716</v>
      </c>
      <c r="U11" s="39">
        <f>'[1]Access-Mai'!P11</f>
        <v>1107775256.79</v>
      </c>
      <c r="V11" s="40">
        <f t="shared" si="2"/>
        <v>0.99982215962422716</v>
      </c>
      <c r="W11" s="39">
        <f>'[1]Access-Mai'!Q11</f>
        <v>1107775256.79</v>
      </c>
      <c r="X11" s="40">
        <f t="shared" si="3"/>
        <v>0.99982215962422716</v>
      </c>
    </row>
    <row r="12" spans="1:24" s="41" customFormat="1" ht="28.5" customHeight="1" x14ac:dyDescent="0.25">
      <c r="A12" s="34" t="str">
        <f>'[1]Access-Mai'!A12</f>
        <v>36211</v>
      </c>
      <c r="B12" s="34" t="str">
        <f>'[1]Access-Mai'!B12</f>
        <v>FUNDACAO NACIONAL DE SAUDE</v>
      </c>
      <c r="C12" s="34" t="str">
        <f>CONCATENATE('[1]Access-Mai'!C12,".",'[1]Access-Mai'!D12)</f>
        <v>28.846</v>
      </c>
      <c r="D12" s="34" t="str">
        <f>CONCATENATE('[1]Access-Mai'!E12,".",'[1]Access-Mai'!G12)</f>
        <v>0901.00WU</v>
      </c>
      <c r="E12" s="35" t="str">
        <f>'[1]Access-Mai'!F12</f>
        <v>OPERACOES ESPECIAIS: CUMPRIMENTO DE SENTENCAS JUDICIAIS</v>
      </c>
      <c r="F12" s="36" t="str">
        <f>'[1]Access-Mai'!H12</f>
        <v>SENTENCAS JUDICIAIS TRANSITADAS EM JULGADO (PRECATORIOS) - E</v>
      </c>
      <c r="G12" s="34" t="str">
        <f>'[1]Access-Mai'!I12</f>
        <v>2</v>
      </c>
      <c r="H12" s="34" t="str">
        <f>'[1]Access-Mai'!J12</f>
        <v>1001</v>
      </c>
      <c r="I12" s="35" t="str">
        <f>'[1]Access-Mai'!K12</f>
        <v>RECURSOS LIVRES DA SEGURIDADE SOCIAL</v>
      </c>
      <c r="J12" s="34" t="str">
        <f>'[1]Access-Mai'!L12</f>
        <v>3</v>
      </c>
      <c r="K12" s="37"/>
      <c r="L12" s="37"/>
      <c r="M12" s="37"/>
      <c r="N12" s="38">
        <f t="shared" si="0"/>
        <v>0</v>
      </c>
      <c r="O12" s="37">
        <v>0</v>
      </c>
      <c r="P12" s="39">
        <f>IF('[1]Access-Mai'!N12=0,'[1]Access-Mai'!M12,0)</f>
        <v>0</v>
      </c>
      <c r="Q12" s="39">
        <f>IF('[1]Access-Mai'!N12&gt;0,'[1]Access-Mai'!N12-('[1]Access-Mai'!N12-'[1]Access-Mai'!M12),0)</f>
        <v>277126</v>
      </c>
      <c r="R12" s="39">
        <f t="shared" si="4"/>
        <v>277126</v>
      </c>
      <c r="S12" s="39">
        <f>'[1]Access-Mai'!O12</f>
        <v>277126</v>
      </c>
      <c r="T12" s="40">
        <f t="shared" si="1"/>
        <v>1</v>
      </c>
      <c r="U12" s="39">
        <f>'[1]Access-Mai'!P12</f>
        <v>277126</v>
      </c>
      <c r="V12" s="40">
        <f t="shared" si="2"/>
        <v>1</v>
      </c>
      <c r="W12" s="39">
        <f>'[1]Access-Mai'!Q12</f>
        <v>277126</v>
      </c>
      <c r="X12" s="40">
        <f t="shared" si="3"/>
        <v>1</v>
      </c>
    </row>
    <row r="13" spans="1:24" s="41" customFormat="1" ht="28.5" customHeight="1" x14ac:dyDescent="0.25">
      <c r="A13" s="34" t="str">
        <f>'[1]Access-Mai'!A13</f>
        <v>36211</v>
      </c>
      <c r="B13" s="34" t="str">
        <f>'[1]Access-Mai'!B13</f>
        <v>FUNDACAO NACIONAL DE SAUDE</v>
      </c>
      <c r="C13" s="34" t="str">
        <f>CONCATENATE('[1]Access-Mai'!C13,".",'[1]Access-Mai'!D13)</f>
        <v>28.846</v>
      </c>
      <c r="D13" s="34" t="str">
        <f>CONCATENATE('[1]Access-Mai'!E13,".",'[1]Access-Mai'!G13)</f>
        <v>0901.00WU</v>
      </c>
      <c r="E13" s="35" t="str">
        <f>'[1]Access-Mai'!F13</f>
        <v>OPERACOES ESPECIAIS: CUMPRIMENTO DE SENTENCAS JUDICIAIS</v>
      </c>
      <c r="F13" s="36" t="str">
        <f>'[1]Access-Mai'!H13</f>
        <v>SENTENCAS JUDICIAIS TRANSITADAS EM JULGADO (PRECATORIOS) - E</v>
      </c>
      <c r="G13" s="34" t="str">
        <f>'[1]Access-Mai'!I13</f>
        <v>2</v>
      </c>
      <c r="H13" s="34" t="str">
        <f>'[1]Access-Mai'!J13</f>
        <v>1001</v>
      </c>
      <c r="I13" s="35" t="str">
        <f>'[1]Access-Mai'!K13</f>
        <v>RECURSOS LIVRES DA SEGURIDADE SOCIAL</v>
      </c>
      <c r="J13" s="34" t="str">
        <f>'[1]Access-Mai'!L13</f>
        <v>1</v>
      </c>
      <c r="K13" s="37"/>
      <c r="L13" s="37"/>
      <c r="M13" s="37"/>
      <c r="N13" s="38">
        <f t="shared" si="0"/>
        <v>0</v>
      </c>
      <c r="O13" s="37">
        <v>0</v>
      </c>
      <c r="P13" s="39">
        <f>IF('[1]Access-Mai'!N13=0,'[1]Access-Mai'!M13,0)</f>
        <v>0</v>
      </c>
      <c r="Q13" s="39">
        <f>IF('[1]Access-Mai'!N13&gt;0,'[1]Access-Mai'!N13-('[1]Access-Mai'!N13-'[1]Access-Mai'!M13),0)</f>
        <v>3932888.39</v>
      </c>
      <c r="R13" s="39">
        <f t="shared" si="4"/>
        <v>3932888.39</v>
      </c>
      <c r="S13" s="39">
        <f>'[1]Access-Mai'!O13</f>
        <v>3932888.39</v>
      </c>
      <c r="T13" s="40">
        <f t="shared" si="1"/>
        <v>1</v>
      </c>
      <c r="U13" s="39">
        <f>'[1]Access-Mai'!P13</f>
        <v>3932888.39</v>
      </c>
      <c r="V13" s="40">
        <f t="shared" si="2"/>
        <v>1</v>
      </c>
      <c r="W13" s="39">
        <f>'[1]Access-Mai'!Q13</f>
        <v>3932888.39</v>
      </c>
      <c r="X13" s="40">
        <f t="shared" si="3"/>
        <v>1</v>
      </c>
    </row>
    <row r="14" spans="1:24" s="41" customFormat="1" ht="28.5" customHeight="1" x14ac:dyDescent="0.25">
      <c r="A14" s="34" t="str">
        <f>'[1]Access-Mai'!A14</f>
        <v>36212</v>
      </c>
      <c r="B14" s="34" t="str">
        <f>'[1]Access-Mai'!B14</f>
        <v>AGENCIA NACIONAL DE VIGILANCIA SANITARIA</v>
      </c>
      <c r="C14" s="34" t="str">
        <f>CONCATENATE('[1]Access-Mai'!C14,".",'[1]Access-Mai'!D14)</f>
        <v>28.846</v>
      </c>
      <c r="D14" s="34" t="str">
        <f>CONCATENATE('[1]Access-Mai'!E14,".",'[1]Access-Mai'!G14)</f>
        <v>0901.00WU</v>
      </c>
      <c r="E14" s="35" t="str">
        <f>'[1]Access-Mai'!F14</f>
        <v>OPERACOES ESPECIAIS: CUMPRIMENTO DE SENTENCAS JUDICIAIS</v>
      </c>
      <c r="F14" s="36" t="str">
        <f>'[1]Access-Mai'!H14</f>
        <v>SENTENCAS JUDICIAIS TRANSITADAS EM JULGADO (PRECATORIOS) - E</v>
      </c>
      <c r="G14" s="34" t="str">
        <f>'[1]Access-Mai'!I14</f>
        <v>2</v>
      </c>
      <c r="H14" s="34" t="str">
        <f>'[1]Access-Mai'!J14</f>
        <v>1001</v>
      </c>
      <c r="I14" s="35" t="str">
        <f>'[1]Access-Mai'!K14</f>
        <v>RECURSOS LIVRES DA SEGURIDADE SOCIAL</v>
      </c>
      <c r="J14" s="34" t="str">
        <f>'[1]Access-Mai'!L14</f>
        <v>1</v>
      </c>
      <c r="K14" s="37"/>
      <c r="L14" s="37"/>
      <c r="M14" s="37"/>
      <c r="N14" s="38">
        <f t="shared" si="0"/>
        <v>0</v>
      </c>
      <c r="O14" s="37">
        <v>0</v>
      </c>
      <c r="P14" s="39">
        <f>IF('[1]Access-Mai'!N14=0,'[1]Access-Mai'!M14,0)</f>
        <v>0</v>
      </c>
      <c r="Q14" s="39">
        <f>IF('[1]Access-Mai'!N14&gt;0,'[1]Access-Mai'!N14-('[1]Access-Mai'!N14-'[1]Access-Mai'!M14),0)</f>
        <v>1136402</v>
      </c>
      <c r="R14" s="39">
        <f t="shared" si="4"/>
        <v>1136402</v>
      </c>
      <c r="S14" s="39">
        <f>'[1]Access-Mai'!O14</f>
        <v>1136402</v>
      </c>
      <c r="T14" s="40">
        <f t="shared" si="1"/>
        <v>1</v>
      </c>
      <c r="U14" s="39">
        <f>'[1]Access-Mai'!P14</f>
        <v>1136402</v>
      </c>
      <c r="V14" s="40">
        <f t="shared" si="2"/>
        <v>1</v>
      </c>
      <c r="W14" s="39">
        <f>'[1]Access-Mai'!Q14</f>
        <v>1136402</v>
      </c>
      <c r="X14" s="40">
        <f t="shared" si="3"/>
        <v>1</v>
      </c>
    </row>
    <row r="15" spans="1:24" s="41" customFormat="1" ht="28.5" customHeight="1" x14ac:dyDescent="0.25">
      <c r="A15" s="34" t="str">
        <f>'[1]Access-Mai'!A15</f>
        <v>36213</v>
      </c>
      <c r="B15" s="34" t="str">
        <f>'[1]Access-Mai'!B15</f>
        <v>AGENCIA NACIONAL DE SAUDE SUPLEMENTAR</v>
      </c>
      <c r="C15" s="34" t="str">
        <f>CONCATENATE('[1]Access-Mai'!C15,".",'[1]Access-Mai'!D15)</f>
        <v>28.846</v>
      </c>
      <c r="D15" s="34" t="str">
        <f>CONCATENATE('[1]Access-Mai'!E15,".",'[1]Access-Mai'!G15)</f>
        <v>0901.00WU</v>
      </c>
      <c r="E15" s="35" t="str">
        <f>'[1]Access-Mai'!F15</f>
        <v>OPERACOES ESPECIAIS: CUMPRIMENTO DE SENTENCAS JUDICIAIS</v>
      </c>
      <c r="F15" s="36" t="str">
        <f>'[1]Access-Mai'!H15</f>
        <v>SENTENCAS JUDICIAIS TRANSITADAS EM JULGADO (PRECATORIOS) - E</v>
      </c>
      <c r="G15" s="34" t="str">
        <f>'[1]Access-Mai'!I15</f>
        <v>2</v>
      </c>
      <c r="H15" s="34" t="str">
        <f>'[1]Access-Mai'!J15</f>
        <v>1003</v>
      </c>
      <c r="I15" s="35" t="str">
        <f>'[1]Access-Mai'!K15</f>
        <v>RECURSOS UO APLICACAO SEGURIDADE SOCIAL</v>
      </c>
      <c r="J15" s="34" t="str">
        <f>'[1]Access-Mai'!L15</f>
        <v>3</v>
      </c>
      <c r="K15" s="37"/>
      <c r="L15" s="37"/>
      <c r="M15" s="37"/>
      <c r="N15" s="38">
        <f t="shared" si="0"/>
        <v>0</v>
      </c>
      <c r="O15" s="37">
        <v>0</v>
      </c>
      <c r="P15" s="39">
        <f>IF('[1]Access-Mai'!N15=0,'[1]Access-Mai'!M15,0)</f>
        <v>0</v>
      </c>
      <c r="Q15" s="39">
        <f>IF('[1]Access-Mai'!N15&gt;0,'[1]Access-Mai'!N15-('[1]Access-Mai'!N15-'[1]Access-Mai'!M15),0)</f>
        <v>62182881.189999998</v>
      </c>
      <c r="R15" s="39">
        <f t="shared" si="4"/>
        <v>62182881.189999998</v>
      </c>
      <c r="S15" s="39">
        <f>'[1]Access-Mai'!O15</f>
        <v>62182881.189999998</v>
      </c>
      <c r="T15" s="40">
        <f t="shared" si="1"/>
        <v>1</v>
      </c>
      <c r="U15" s="39">
        <f>'[1]Access-Mai'!P15</f>
        <v>62182881.189999998</v>
      </c>
      <c r="V15" s="40">
        <f t="shared" si="2"/>
        <v>1</v>
      </c>
      <c r="W15" s="39">
        <f>'[1]Access-Mai'!Q15</f>
        <v>62182881.189999998</v>
      </c>
      <c r="X15" s="40">
        <f t="shared" si="3"/>
        <v>1</v>
      </c>
    </row>
    <row r="16" spans="1:24" s="41" customFormat="1" ht="28.5" customHeight="1" x14ac:dyDescent="0.25">
      <c r="A16" s="34" t="str">
        <f>'[1]Access-Mai'!A16</f>
        <v>36901</v>
      </c>
      <c r="B16" s="34" t="str">
        <f>'[1]Access-Mai'!B16</f>
        <v>FUNDO NACIONAL DE SAUDE</v>
      </c>
      <c r="C16" s="34" t="str">
        <f>CONCATENATE('[1]Access-Mai'!C16,".",'[1]Access-Mai'!D16)</f>
        <v>28.846</v>
      </c>
      <c r="D16" s="34" t="str">
        <f>CONCATENATE('[1]Access-Mai'!E16,".",'[1]Access-Mai'!G16)</f>
        <v>0901.00WU</v>
      </c>
      <c r="E16" s="35" t="str">
        <f>'[1]Access-Mai'!F16</f>
        <v>OPERACOES ESPECIAIS: CUMPRIMENTO DE SENTENCAS JUDICIAIS</v>
      </c>
      <c r="F16" s="36" t="str">
        <f>'[1]Access-Mai'!H16</f>
        <v>SENTENCAS JUDICIAIS TRANSITADAS EM JULGADO (PRECATORIOS) - E</v>
      </c>
      <c r="G16" s="34" t="str">
        <f>'[1]Access-Mai'!I16</f>
        <v>2</v>
      </c>
      <c r="H16" s="34" t="str">
        <f>'[1]Access-Mai'!J16</f>
        <v>1001</v>
      </c>
      <c r="I16" s="35" t="str">
        <f>'[1]Access-Mai'!K16</f>
        <v>RECURSOS LIVRES DA SEGURIDADE SOCIAL</v>
      </c>
      <c r="J16" s="34" t="str">
        <f>'[1]Access-Mai'!L16</f>
        <v>3</v>
      </c>
      <c r="K16" s="37"/>
      <c r="L16" s="37"/>
      <c r="M16" s="37"/>
      <c r="N16" s="38">
        <f t="shared" si="0"/>
        <v>0</v>
      </c>
      <c r="O16" s="37">
        <v>0</v>
      </c>
      <c r="P16" s="39">
        <f>IF('[1]Access-Mai'!N16=0,'[1]Access-Mai'!M16,0)</f>
        <v>0</v>
      </c>
      <c r="Q16" s="39">
        <f>IF('[1]Access-Mai'!N16&gt;0,'[1]Access-Mai'!N16-('[1]Access-Mai'!N16-'[1]Access-Mai'!M16),0)</f>
        <v>23042445.780000001</v>
      </c>
      <c r="R16" s="39">
        <f t="shared" si="4"/>
        <v>23042445.780000001</v>
      </c>
      <c r="S16" s="39">
        <f>'[1]Access-Mai'!O16</f>
        <v>23042445.780000001</v>
      </c>
      <c r="T16" s="40">
        <f t="shared" si="1"/>
        <v>1</v>
      </c>
      <c r="U16" s="39">
        <f>'[1]Access-Mai'!P16</f>
        <v>23042445.780000001</v>
      </c>
      <c r="V16" s="40">
        <f t="shared" si="2"/>
        <v>1</v>
      </c>
      <c r="W16" s="39">
        <f>'[1]Access-Mai'!Q16</f>
        <v>23042445.780000001</v>
      </c>
      <c r="X16" s="40">
        <f t="shared" si="3"/>
        <v>1</v>
      </c>
    </row>
    <row r="17" spans="1:24" s="41" customFormat="1" ht="28.5" customHeight="1" x14ac:dyDescent="0.25">
      <c r="A17" s="34" t="str">
        <f>'[1]Access-Mai'!A17</f>
        <v>36901</v>
      </c>
      <c r="B17" s="34" t="str">
        <f>'[1]Access-Mai'!B17</f>
        <v>FUNDO NACIONAL DE SAUDE</v>
      </c>
      <c r="C17" s="34" t="str">
        <f>CONCATENATE('[1]Access-Mai'!C17,".",'[1]Access-Mai'!D17)</f>
        <v>28.846</v>
      </c>
      <c r="D17" s="34" t="str">
        <f>CONCATENATE('[1]Access-Mai'!E17,".",'[1]Access-Mai'!G17)</f>
        <v>0901.0625</v>
      </c>
      <c r="E17" s="35" t="str">
        <f>'[1]Access-Mai'!F17</f>
        <v>OPERACOES ESPECIAIS: CUMPRIMENTO DE SENTENCAS JUDICIAIS</v>
      </c>
      <c r="F17" s="36" t="str">
        <f>'[1]Access-Mai'!H17</f>
        <v>SENTENCAS JUDICIAIS TRANSITADAS EM JULGADO DE PEQUENO VALOR</v>
      </c>
      <c r="G17" s="34" t="str">
        <f>'[1]Access-Mai'!I17</f>
        <v>2</v>
      </c>
      <c r="H17" s="34" t="str">
        <f>'[1]Access-Mai'!J17</f>
        <v>1000</v>
      </c>
      <c r="I17" s="35" t="str">
        <f>'[1]Access-Mai'!K17</f>
        <v>RECURSOS LIVRES DA UNIAO</v>
      </c>
      <c r="J17" s="34" t="str">
        <f>'[1]Access-Mai'!L17</f>
        <v>3</v>
      </c>
      <c r="K17" s="37"/>
      <c r="L17" s="37"/>
      <c r="M17" s="37"/>
      <c r="N17" s="38">
        <f t="shared" si="0"/>
        <v>0</v>
      </c>
      <c r="O17" s="37">
        <v>0</v>
      </c>
      <c r="P17" s="39">
        <f>IF('[1]Access-Mai'!N17=0,'[1]Access-Mai'!M17,0)</f>
        <v>44728</v>
      </c>
      <c r="Q17" s="39">
        <f>IF('[1]Access-Mai'!N17&gt;0,'[1]Access-Mai'!N17-('[1]Access-Mai'!N17-'[1]Access-Mai'!M17),0)</f>
        <v>0</v>
      </c>
      <c r="R17" s="39">
        <f t="shared" si="4"/>
        <v>44728</v>
      </c>
      <c r="S17" s="39">
        <f>'[1]Access-Mai'!O17</f>
        <v>44727.3</v>
      </c>
      <c r="T17" s="40">
        <f t="shared" si="1"/>
        <v>0.99998434984797002</v>
      </c>
      <c r="U17" s="39">
        <f>'[1]Access-Mai'!P17</f>
        <v>44727.3</v>
      </c>
      <c r="V17" s="40">
        <f t="shared" si="2"/>
        <v>0.99998434984797002</v>
      </c>
      <c r="W17" s="39">
        <f>'[1]Access-Mai'!Q17</f>
        <v>44727.3</v>
      </c>
      <c r="X17" s="40">
        <f t="shared" si="3"/>
        <v>0.99998434984797002</v>
      </c>
    </row>
    <row r="18" spans="1:24" s="41" customFormat="1" ht="28.5" customHeight="1" x14ac:dyDescent="0.25">
      <c r="A18" s="34" t="str">
        <f>'[1]Access-Mai'!A18</f>
        <v>40901</v>
      </c>
      <c r="B18" s="34" t="str">
        <f>'[1]Access-Mai'!B18</f>
        <v>FUNDO DE AMPARO AO TRABALHADOR - FAT</v>
      </c>
      <c r="C18" s="34" t="str">
        <f>CONCATENATE('[1]Access-Mai'!C18,".",'[1]Access-Mai'!D18)</f>
        <v>28.846</v>
      </c>
      <c r="D18" s="34" t="str">
        <f>CONCATENATE('[1]Access-Mai'!E18,".",'[1]Access-Mai'!G18)</f>
        <v>0901.00WU</v>
      </c>
      <c r="E18" s="35" t="str">
        <f>'[1]Access-Mai'!F18</f>
        <v>OPERACOES ESPECIAIS: CUMPRIMENTO DE SENTENCAS JUDICIAIS</v>
      </c>
      <c r="F18" s="36" t="str">
        <f>'[1]Access-Mai'!H18</f>
        <v>SENTENCAS JUDICIAIS TRANSITADAS EM JULGADO (PRECATORIOS) - E</v>
      </c>
      <c r="G18" s="34" t="str">
        <f>'[1]Access-Mai'!I18</f>
        <v>2</v>
      </c>
      <c r="H18" s="34" t="str">
        <f>'[1]Access-Mai'!J18</f>
        <v>1040</v>
      </c>
      <c r="I18" s="35" t="str">
        <f>'[1]Access-Mai'!K18</f>
        <v>SEGURO-DESEMPREGO, ABONO SALARIAL E PREV.SOC.</v>
      </c>
      <c r="J18" s="34" t="str">
        <f>'[1]Access-Mai'!L18</f>
        <v>3</v>
      </c>
      <c r="K18" s="37"/>
      <c r="L18" s="37"/>
      <c r="M18" s="37"/>
      <c r="N18" s="38">
        <f t="shared" si="0"/>
        <v>0</v>
      </c>
      <c r="O18" s="37">
        <v>0</v>
      </c>
      <c r="P18" s="39">
        <f>IF('[1]Access-Mai'!N18=0,'[1]Access-Mai'!M18,0)</f>
        <v>0</v>
      </c>
      <c r="Q18" s="39">
        <f>IF('[1]Access-Mai'!N18&gt;0,'[1]Access-Mai'!N18-('[1]Access-Mai'!N18-'[1]Access-Mai'!M18),0)</f>
        <v>114535.6</v>
      </c>
      <c r="R18" s="39">
        <f t="shared" si="4"/>
        <v>114535.6</v>
      </c>
      <c r="S18" s="39">
        <f>'[1]Access-Mai'!O18</f>
        <v>114535.6</v>
      </c>
      <c r="T18" s="40">
        <f t="shared" si="1"/>
        <v>1</v>
      </c>
      <c r="U18" s="39">
        <f>'[1]Access-Mai'!P18</f>
        <v>114535.6</v>
      </c>
      <c r="V18" s="40">
        <f t="shared" si="2"/>
        <v>1</v>
      </c>
      <c r="W18" s="39">
        <f>'[1]Access-Mai'!Q18</f>
        <v>114535.6</v>
      </c>
      <c r="X18" s="40">
        <f t="shared" si="3"/>
        <v>1</v>
      </c>
    </row>
    <row r="19" spans="1:24" s="41" customFormat="1" ht="28.5" customHeight="1" x14ac:dyDescent="0.25">
      <c r="A19" s="34" t="str">
        <f>'[1]Access-Mai'!A19</f>
        <v>40901</v>
      </c>
      <c r="B19" s="34" t="str">
        <f>'[1]Access-Mai'!B19</f>
        <v>FUNDO DE AMPARO AO TRABALHADOR - FAT</v>
      </c>
      <c r="C19" s="34" t="str">
        <f>CONCATENATE('[1]Access-Mai'!C19,".",'[1]Access-Mai'!D19)</f>
        <v>28.846</v>
      </c>
      <c r="D19" s="34" t="str">
        <f>CONCATENATE('[1]Access-Mai'!E19,".",'[1]Access-Mai'!G19)</f>
        <v>0901.0625</v>
      </c>
      <c r="E19" s="35" t="str">
        <f>'[1]Access-Mai'!F19</f>
        <v>OPERACOES ESPECIAIS: CUMPRIMENTO DE SENTENCAS JUDICIAIS</v>
      </c>
      <c r="F19" s="36" t="str">
        <f>'[1]Access-Mai'!H19</f>
        <v>SENTENCAS JUDICIAIS TRANSITADAS EM JULGADO DE PEQUENO VALOR</v>
      </c>
      <c r="G19" s="34" t="str">
        <f>'[1]Access-Mai'!I19</f>
        <v>2</v>
      </c>
      <c r="H19" s="34" t="str">
        <f>'[1]Access-Mai'!J19</f>
        <v>1040</v>
      </c>
      <c r="I19" s="35" t="str">
        <f>'[1]Access-Mai'!K19</f>
        <v>SEGURO-DESEMPREGO, ABONO SALARIAL E PREV.SOC.</v>
      </c>
      <c r="J19" s="34" t="str">
        <f>'[1]Access-Mai'!L19</f>
        <v>3</v>
      </c>
      <c r="K19" s="37"/>
      <c r="L19" s="37"/>
      <c r="M19" s="37"/>
      <c r="N19" s="38">
        <f t="shared" si="0"/>
        <v>0</v>
      </c>
      <c r="O19" s="37">
        <v>0</v>
      </c>
      <c r="P19" s="39">
        <f>IF('[1]Access-Mai'!N19=0,'[1]Access-Mai'!M19,0)</f>
        <v>174374</v>
      </c>
      <c r="Q19" s="39">
        <f>IF('[1]Access-Mai'!N19&gt;0,'[1]Access-Mai'!N19-('[1]Access-Mai'!N19-'[1]Access-Mai'!M19),0)</f>
        <v>0</v>
      </c>
      <c r="R19" s="39">
        <f t="shared" si="4"/>
        <v>174374</v>
      </c>
      <c r="S19" s="39">
        <f>'[1]Access-Mai'!O19</f>
        <v>174372.7</v>
      </c>
      <c r="T19" s="40">
        <f t="shared" si="1"/>
        <v>0.99999254476011334</v>
      </c>
      <c r="U19" s="39">
        <f>'[1]Access-Mai'!P19</f>
        <v>174372.7</v>
      </c>
      <c r="V19" s="40">
        <f t="shared" si="2"/>
        <v>0.99999254476011334</v>
      </c>
      <c r="W19" s="39">
        <f>'[1]Access-Mai'!Q19</f>
        <v>174372.7</v>
      </c>
      <c r="X19" s="40">
        <f t="shared" si="3"/>
        <v>0.99999254476011334</v>
      </c>
    </row>
    <row r="20" spans="1:24" s="41" customFormat="1" ht="28.5" customHeight="1" x14ac:dyDescent="0.25">
      <c r="A20" s="34" t="str">
        <f>'[1]Access-Mai'!A20</f>
        <v>55901</v>
      </c>
      <c r="B20" s="34" t="str">
        <f>'[1]Access-Mai'!B20</f>
        <v>FUNDO NACIONAL DE ASSISTENCIA SOCIAL</v>
      </c>
      <c r="C20" s="34" t="str">
        <f>CONCATENATE('[1]Access-Mai'!C20,".",'[1]Access-Mai'!D20)</f>
        <v>28.846</v>
      </c>
      <c r="D20" s="34" t="str">
        <f>CONCATENATE('[1]Access-Mai'!E20,".",'[1]Access-Mai'!G20)</f>
        <v>0901.00WU</v>
      </c>
      <c r="E20" s="35" t="str">
        <f>'[1]Access-Mai'!F20</f>
        <v>OPERACOES ESPECIAIS: CUMPRIMENTO DE SENTENCAS JUDICIAIS</v>
      </c>
      <c r="F20" s="36" t="str">
        <f>'[1]Access-Mai'!H20</f>
        <v>SENTENCAS JUDICIAIS TRANSITADAS EM JULGADO (PRECATORIOS) - E</v>
      </c>
      <c r="G20" s="34" t="str">
        <f>'[1]Access-Mai'!I20</f>
        <v>2</v>
      </c>
      <c r="H20" s="34" t="str">
        <f>'[1]Access-Mai'!J20</f>
        <v>1002</v>
      </c>
      <c r="I20" s="35" t="str">
        <f>'[1]Access-Mai'!K20</f>
        <v>ATIVIDADES-FIM DA SEGURIDADE SOCIAL</v>
      </c>
      <c r="J20" s="34" t="str">
        <f>'[1]Access-Mai'!L20</f>
        <v>3</v>
      </c>
      <c r="K20" s="37"/>
      <c r="L20" s="37"/>
      <c r="M20" s="37"/>
      <c r="N20" s="38">
        <f t="shared" si="0"/>
        <v>0</v>
      </c>
      <c r="O20" s="37">
        <v>0</v>
      </c>
      <c r="P20" s="39">
        <f>IF('[1]Access-Mai'!N20=0,'[1]Access-Mai'!M20,0)</f>
        <v>0</v>
      </c>
      <c r="Q20" s="39">
        <f>IF('[1]Access-Mai'!N20&gt;0,'[1]Access-Mai'!N20-('[1]Access-Mai'!N20-'[1]Access-Mai'!M20),0)</f>
        <v>90047694.390000001</v>
      </c>
      <c r="R20" s="39">
        <f t="shared" si="4"/>
        <v>90047694.390000001</v>
      </c>
      <c r="S20" s="39">
        <f>'[1]Access-Mai'!O20</f>
        <v>90047694.390000001</v>
      </c>
      <c r="T20" s="40">
        <f t="shared" si="1"/>
        <v>1</v>
      </c>
      <c r="U20" s="39">
        <f>'[1]Access-Mai'!P20</f>
        <v>90047694.390000001</v>
      </c>
      <c r="V20" s="40">
        <f t="shared" si="2"/>
        <v>1</v>
      </c>
      <c r="W20" s="39">
        <f>'[1]Access-Mai'!Q20</f>
        <v>90047694.390000001</v>
      </c>
      <c r="X20" s="40">
        <f t="shared" si="3"/>
        <v>1</v>
      </c>
    </row>
    <row r="21" spans="1:24" s="41" customFormat="1" ht="28.5" customHeight="1" x14ac:dyDescent="0.25">
      <c r="A21" s="34" t="str">
        <f>'[1]Access-Mai'!A21</f>
        <v>55901</v>
      </c>
      <c r="B21" s="34" t="str">
        <f>'[1]Access-Mai'!B21</f>
        <v>FUNDO NACIONAL DE ASSISTENCIA SOCIAL</v>
      </c>
      <c r="C21" s="34" t="str">
        <f>CONCATENATE('[1]Access-Mai'!C21,".",'[1]Access-Mai'!D21)</f>
        <v>28.846</v>
      </c>
      <c r="D21" s="34" t="str">
        <f>CONCATENATE('[1]Access-Mai'!E21,".",'[1]Access-Mai'!G21)</f>
        <v>0901.0625</v>
      </c>
      <c r="E21" s="35" t="str">
        <f>'[1]Access-Mai'!F21</f>
        <v>OPERACOES ESPECIAIS: CUMPRIMENTO DE SENTENCAS JUDICIAIS</v>
      </c>
      <c r="F21" s="36" t="str">
        <f>'[1]Access-Mai'!H21</f>
        <v>SENTENCAS JUDICIAIS TRANSITADAS EM JULGADO DE PEQUENO VALOR</v>
      </c>
      <c r="G21" s="34" t="str">
        <f>'[1]Access-Mai'!I21</f>
        <v>2</v>
      </c>
      <c r="H21" s="34" t="str">
        <f>'[1]Access-Mai'!J21</f>
        <v>1002</v>
      </c>
      <c r="I21" s="35" t="str">
        <f>'[1]Access-Mai'!K21</f>
        <v>ATIVIDADES-FIM DA SEGURIDADE SOCIAL</v>
      </c>
      <c r="J21" s="34" t="str">
        <f>'[1]Access-Mai'!L21</f>
        <v>3</v>
      </c>
      <c r="K21" s="37"/>
      <c r="L21" s="37"/>
      <c r="M21" s="37"/>
      <c r="N21" s="38">
        <f t="shared" si="0"/>
        <v>0</v>
      </c>
      <c r="O21" s="37">
        <v>0</v>
      </c>
      <c r="P21" s="39">
        <f>IF('[1]Access-Mai'!N21=0,'[1]Access-Mai'!M21,0)</f>
        <v>199904030</v>
      </c>
      <c r="Q21" s="39">
        <f>IF('[1]Access-Mai'!N21&gt;0,'[1]Access-Mai'!N21-('[1]Access-Mai'!N21-'[1]Access-Mai'!M21),0)</f>
        <v>0</v>
      </c>
      <c r="R21" s="39">
        <f t="shared" si="4"/>
        <v>199904030</v>
      </c>
      <c r="S21" s="39">
        <f>'[1]Access-Mai'!O21</f>
        <v>199877034.09999999</v>
      </c>
      <c r="T21" s="40">
        <f t="shared" si="1"/>
        <v>0.99986495569899214</v>
      </c>
      <c r="U21" s="39">
        <f>'[1]Access-Mai'!P21</f>
        <v>199877034.09999999</v>
      </c>
      <c r="V21" s="40">
        <f t="shared" si="2"/>
        <v>0.99986495569899214</v>
      </c>
      <c r="W21" s="39">
        <f>'[1]Access-Mai'!Q21</f>
        <v>199877034.09999999</v>
      </c>
      <c r="X21" s="40">
        <f t="shared" si="3"/>
        <v>0.99986495569899214</v>
      </c>
    </row>
    <row r="22" spans="1:24" s="41" customFormat="1" ht="28.5" customHeight="1" x14ac:dyDescent="0.25">
      <c r="A22" s="34" t="str">
        <f>'[1]Access-Mai'!A22</f>
        <v>71103</v>
      </c>
      <c r="B22" s="34" t="str">
        <f>'[1]Access-Mai'!B22</f>
        <v>ENCARGOS FINANC.DA UNIAO-SENTENCAS JUDICIAIS</v>
      </c>
      <c r="C22" s="34" t="str">
        <f>CONCATENATE('[1]Access-Mai'!C22,".",'[1]Access-Mai'!D22)</f>
        <v>28.846</v>
      </c>
      <c r="D22" s="34" t="str">
        <f>CONCATENATE('[1]Access-Mai'!E22,".",'[1]Access-Mai'!G22)</f>
        <v>0901.00G5</v>
      </c>
      <c r="E22" s="35" t="str">
        <f>'[1]Access-Mai'!F22</f>
        <v>OPERACOES ESPECIAIS: CUMPRIMENTO DE SENTENCAS JUDICIAIS</v>
      </c>
      <c r="F22" s="36" t="str">
        <f>'[1]Access-Mai'!H22</f>
        <v>CONTRIBUICAO DA UNIAO, DE SUAS AUTARQUIAS E FUNDACOES PARA O</v>
      </c>
      <c r="G22" s="34" t="str">
        <f>'[1]Access-Mai'!I22</f>
        <v>1</v>
      </c>
      <c r="H22" s="34" t="str">
        <f>'[1]Access-Mai'!J22</f>
        <v>1000</v>
      </c>
      <c r="I22" s="35" t="str">
        <f>'[1]Access-Mai'!K22</f>
        <v>RECURSOS LIVRES DA UNIAO</v>
      </c>
      <c r="J22" s="34" t="str">
        <f>'[1]Access-Mai'!L22</f>
        <v>1</v>
      </c>
      <c r="K22" s="37"/>
      <c r="L22" s="37"/>
      <c r="M22" s="37"/>
      <c r="N22" s="38">
        <f t="shared" si="0"/>
        <v>0</v>
      </c>
      <c r="O22" s="37">
        <v>0</v>
      </c>
      <c r="P22" s="39">
        <f>IF('[1]Access-Mai'!N22=0,'[1]Access-Mai'!M22,0)</f>
        <v>8290155</v>
      </c>
      <c r="Q22" s="39">
        <f>IF('[1]Access-Mai'!N22&gt;0,'[1]Access-Mai'!N22-('[1]Access-Mai'!N22-'[1]Access-Mai'!M22),0)</f>
        <v>0</v>
      </c>
      <c r="R22" s="39">
        <f t="shared" si="4"/>
        <v>8290155</v>
      </c>
      <c r="S22" s="39">
        <f>'[1]Access-Mai'!O22</f>
        <v>8290150.5</v>
      </c>
      <c r="T22" s="40">
        <f t="shared" si="1"/>
        <v>0.99999945718747119</v>
      </c>
      <c r="U22" s="39">
        <f>'[1]Access-Mai'!P22</f>
        <v>8290150.5</v>
      </c>
      <c r="V22" s="40">
        <f t="shared" si="2"/>
        <v>0.99999945718747119</v>
      </c>
      <c r="W22" s="39">
        <f>'[1]Access-Mai'!Q22</f>
        <v>8290150.5</v>
      </c>
      <c r="X22" s="40">
        <f t="shared" si="3"/>
        <v>0.99999945718747119</v>
      </c>
    </row>
    <row r="23" spans="1:24" s="41" customFormat="1" ht="28.5" customHeight="1" x14ac:dyDescent="0.25">
      <c r="A23" s="34" t="str">
        <f>'[1]Access-Mai'!A23</f>
        <v>71103</v>
      </c>
      <c r="B23" s="34" t="str">
        <f>'[1]Access-Mai'!B23</f>
        <v>ENCARGOS FINANC.DA UNIAO-SENTENCAS JUDICIAIS</v>
      </c>
      <c r="C23" s="34" t="str">
        <f>CONCATENATE('[1]Access-Mai'!C23,".",'[1]Access-Mai'!D23)</f>
        <v>28.846</v>
      </c>
      <c r="D23" s="34" t="str">
        <f>CONCATENATE('[1]Access-Mai'!E23,".",'[1]Access-Mai'!G23)</f>
        <v>0901.00WU</v>
      </c>
      <c r="E23" s="35" t="str">
        <f>'[1]Access-Mai'!F23</f>
        <v>OPERACOES ESPECIAIS: CUMPRIMENTO DE SENTENCAS JUDICIAIS</v>
      </c>
      <c r="F23" s="36" t="str">
        <f>'[1]Access-Mai'!H23</f>
        <v>SENTENCAS JUDICIAIS TRANSITADAS EM JULGADO (PRECATORIOS) - E</v>
      </c>
      <c r="G23" s="34" t="str">
        <f>'[1]Access-Mai'!I23</f>
        <v>1</v>
      </c>
      <c r="H23" s="34" t="str">
        <f>'[1]Access-Mai'!J23</f>
        <v>1000</v>
      </c>
      <c r="I23" s="35" t="str">
        <f>'[1]Access-Mai'!K23</f>
        <v>RECURSOS LIVRES DA UNIAO</v>
      </c>
      <c r="J23" s="34" t="str">
        <f>'[1]Access-Mai'!L23</f>
        <v>5</v>
      </c>
      <c r="K23" s="37"/>
      <c r="L23" s="37"/>
      <c r="M23" s="37"/>
      <c r="N23" s="38">
        <f t="shared" si="0"/>
        <v>0</v>
      </c>
      <c r="O23" s="37">
        <v>0</v>
      </c>
      <c r="P23" s="39">
        <f>IF('[1]Access-Mai'!N23=0,'[1]Access-Mai'!M23,0)</f>
        <v>0</v>
      </c>
      <c r="Q23" s="39">
        <f>IF('[1]Access-Mai'!N23&gt;0,'[1]Access-Mai'!N23-('[1]Access-Mai'!N23-'[1]Access-Mai'!M23),0)</f>
        <v>382421381.99000001</v>
      </c>
      <c r="R23" s="39">
        <f t="shared" si="4"/>
        <v>382421381.99000001</v>
      </c>
      <c r="S23" s="39">
        <f>'[1]Access-Mai'!O23</f>
        <v>382421381.99000001</v>
      </c>
      <c r="T23" s="40">
        <f t="shared" si="1"/>
        <v>1</v>
      </c>
      <c r="U23" s="39">
        <f>'[1]Access-Mai'!P23</f>
        <v>382421381.99000001</v>
      </c>
      <c r="V23" s="40">
        <f t="shared" si="2"/>
        <v>1</v>
      </c>
      <c r="W23" s="39">
        <f>'[1]Access-Mai'!Q23</f>
        <v>382421381.99000001</v>
      </c>
      <c r="X23" s="40">
        <f t="shared" si="3"/>
        <v>1</v>
      </c>
    </row>
    <row r="24" spans="1:24" s="41" customFormat="1" ht="28.5" customHeight="1" x14ac:dyDescent="0.25">
      <c r="A24" s="34" t="str">
        <f>'[1]Access-Mai'!A24</f>
        <v>71103</v>
      </c>
      <c r="B24" s="34" t="str">
        <f>'[1]Access-Mai'!B24</f>
        <v>ENCARGOS FINANC.DA UNIAO-SENTENCAS JUDICIAIS</v>
      </c>
      <c r="C24" s="34" t="str">
        <f>CONCATENATE('[1]Access-Mai'!C24,".",'[1]Access-Mai'!D24)</f>
        <v>28.846</v>
      </c>
      <c r="D24" s="34" t="str">
        <f>CONCATENATE('[1]Access-Mai'!E24,".",'[1]Access-Mai'!G24)</f>
        <v>0901.00WU</v>
      </c>
      <c r="E24" s="35" t="str">
        <f>'[1]Access-Mai'!F24</f>
        <v>OPERACOES ESPECIAIS: CUMPRIMENTO DE SENTENCAS JUDICIAIS</v>
      </c>
      <c r="F24" s="36" t="str">
        <f>'[1]Access-Mai'!H24</f>
        <v>SENTENCAS JUDICIAIS TRANSITADAS EM JULGADO (PRECATORIOS) - E</v>
      </c>
      <c r="G24" s="34" t="str">
        <f>'[1]Access-Mai'!I24</f>
        <v>1</v>
      </c>
      <c r="H24" s="34" t="str">
        <f>'[1]Access-Mai'!J24</f>
        <v>1000</v>
      </c>
      <c r="I24" s="35" t="str">
        <f>'[1]Access-Mai'!K24</f>
        <v>RECURSOS LIVRES DA UNIAO</v>
      </c>
      <c r="J24" s="34" t="str">
        <f>'[1]Access-Mai'!L24</f>
        <v>3</v>
      </c>
      <c r="K24" s="37"/>
      <c r="L24" s="37"/>
      <c r="M24" s="37"/>
      <c r="N24" s="38">
        <f t="shared" si="0"/>
        <v>0</v>
      </c>
      <c r="O24" s="37">
        <v>0</v>
      </c>
      <c r="P24" s="39">
        <f>IF('[1]Access-Mai'!N24=0,'[1]Access-Mai'!M24,0)</f>
        <v>0</v>
      </c>
      <c r="Q24" s="39">
        <f>IF('[1]Access-Mai'!N24&gt;0,'[1]Access-Mai'!N24-('[1]Access-Mai'!N24-'[1]Access-Mai'!M24),0)</f>
        <v>8087278835.3599997</v>
      </c>
      <c r="R24" s="39">
        <f t="shared" si="4"/>
        <v>8087278835.3599997</v>
      </c>
      <c r="S24" s="39">
        <f>'[1]Access-Mai'!O24</f>
        <v>8087252458.6999998</v>
      </c>
      <c r="T24" s="40">
        <f t="shared" si="1"/>
        <v>0.99999673849999027</v>
      </c>
      <c r="U24" s="39">
        <f>'[1]Access-Mai'!P24</f>
        <v>8087252458.6999998</v>
      </c>
      <c r="V24" s="40">
        <f t="shared" si="2"/>
        <v>0.99999673849999027</v>
      </c>
      <c r="W24" s="39">
        <f>'[1]Access-Mai'!Q24</f>
        <v>8087252458.6999998</v>
      </c>
      <c r="X24" s="40">
        <f t="shared" si="3"/>
        <v>0.99999673849999027</v>
      </c>
    </row>
    <row r="25" spans="1:24" s="41" customFormat="1" ht="28.5" customHeight="1" x14ac:dyDescent="0.25">
      <c r="A25" s="34" t="str">
        <f>'[1]Access-Mai'!A25</f>
        <v>71103</v>
      </c>
      <c r="B25" s="34" t="str">
        <f>'[1]Access-Mai'!B25</f>
        <v>ENCARGOS FINANC.DA UNIAO-SENTENCAS JUDICIAIS</v>
      </c>
      <c r="C25" s="34" t="str">
        <f>CONCATENATE('[1]Access-Mai'!C25,".",'[1]Access-Mai'!D25)</f>
        <v>28.846</v>
      </c>
      <c r="D25" s="34" t="str">
        <f>CONCATENATE('[1]Access-Mai'!E25,".",'[1]Access-Mai'!G25)</f>
        <v>0901.00WU</v>
      </c>
      <c r="E25" s="35" t="str">
        <f>'[1]Access-Mai'!F25</f>
        <v>OPERACOES ESPECIAIS: CUMPRIMENTO DE SENTENCAS JUDICIAIS</v>
      </c>
      <c r="F25" s="36" t="str">
        <f>'[1]Access-Mai'!H25</f>
        <v>SENTENCAS JUDICIAIS TRANSITADAS EM JULGADO (PRECATORIOS) - E</v>
      </c>
      <c r="G25" s="34" t="str">
        <f>'[1]Access-Mai'!I25</f>
        <v>1</v>
      </c>
      <c r="H25" s="34" t="str">
        <f>'[1]Access-Mai'!J25</f>
        <v>1000</v>
      </c>
      <c r="I25" s="35" t="str">
        <f>'[1]Access-Mai'!K25</f>
        <v>RECURSOS LIVRES DA UNIAO</v>
      </c>
      <c r="J25" s="34" t="str">
        <f>'[1]Access-Mai'!L25</f>
        <v>1</v>
      </c>
      <c r="K25" s="37"/>
      <c r="L25" s="37"/>
      <c r="M25" s="37"/>
      <c r="N25" s="38">
        <f t="shared" si="0"/>
        <v>0</v>
      </c>
      <c r="O25" s="37">
        <v>0</v>
      </c>
      <c r="P25" s="39">
        <f>IF('[1]Access-Mai'!N25=0,'[1]Access-Mai'!M25,0)</f>
        <v>0</v>
      </c>
      <c r="Q25" s="39">
        <f>IF('[1]Access-Mai'!N25&gt;0,'[1]Access-Mai'!N25-('[1]Access-Mai'!N25-'[1]Access-Mai'!M25),0)</f>
        <v>587308541.82000005</v>
      </c>
      <c r="R25" s="39">
        <f t="shared" si="4"/>
        <v>587308541.82000005</v>
      </c>
      <c r="S25" s="39">
        <f>'[1]Access-Mai'!O25</f>
        <v>587194603.51999998</v>
      </c>
      <c r="T25" s="40">
        <f t="shared" si="1"/>
        <v>0.99980599924590408</v>
      </c>
      <c r="U25" s="39">
        <f>'[1]Access-Mai'!P25</f>
        <v>587194603.51999998</v>
      </c>
      <c r="V25" s="40">
        <f t="shared" si="2"/>
        <v>0.99980599924590408</v>
      </c>
      <c r="W25" s="39">
        <f>'[1]Access-Mai'!Q25</f>
        <v>587194603.51999998</v>
      </c>
      <c r="X25" s="40">
        <f t="shared" si="3"/>
        <v>0.99980599924590408</v>
      </c>
    </row>
    <row r="26" spans="1:24" s="41" customFormat="1" ht="28.5" customHeight="1" x14ac:dyDescent="0.25">
      <c r="A26" s="34" t="str">
        <f>'[1]Access-Mai'!A26</f>
        <v>71103</v>
      </c>
      <c r="B26" s="34" t="str">
        <f>'[1]Access-Mai'!B26</f>
        <v>ENCARGOS FINANC.DA UNIAO-SENTENCAS JUDICIAIS</v>
      </c>
      <c r="C26" s="34" t="str">
        <f>CONCATENATE('[1]Access-Mai'!C26,".",'[1]Access-Mai'!D26)</f>
        <v>28.846</v>
      </c>
      <c r="D26" s="34" t="str">
        <f>CONCATENATE('[1]Access-Mai'!E26,".",'[1]Access-Mai'!G26)</f>
        <v>0901.0625</v>
      </c>
      <c r="E26" s="35" t="str">
        <f>'[1]Access-Mai'!F26</f>
        <v>OPERACOES ESPECIAIS: CUMPRIMENTO DE SENTENCAS JUDICIAIS</v>
      </c>
      <c r="F26" s="36" t="str">
        <f>'[1]Access-Mai'!H26</f>
        <v>SENTENCAS JUDICIAIS TRANSITADAS EM JULGADO DE PEQUENO VALOR</v>
      </c>
      <c r="G26" s="34" t="str">
        <f>'[1]Access-Mai'!I26</f>
        <v>1</v>
      </c>
      <c r="H26" s="34" t="str">
        <f>'[1]Access-Mai'!J26</f>
        <v>1000</v>
      </c>
      <c r="I26" s="35" t="str">
        <f>'[1]Access-Mai'!K26</f>
        <v>RECURSOS LIVRES DA UNIAO</v>
      </c>
      <c r="J26" s="34" t="str">
        <f>'[1]Access-Mai'!L26</f>
        <v>5</v>
      </c>
      <c r="K26" s="37"/>
      <c r="L26" s="37"/>
      <c r="M26" s="37"/>
      <c r="N26" s="38">
        <f t="shared" si="0"/>
        <v>0</v>
      </c>
      <c r="O26" s="37">
        <v>0</v>
      </c>
      <c r="P26" s="39">
        <f>IF('[1]Access-Mai'!N26=0,'[1]Access-Mai'!M26,0)</f>
        <v>194572</v>
      </c>
      <c r="Q26" s="39">
        <f>IF('[1]Access-Mai'!N26&gt;0,'[1]Access-Mai'!N26-('[1]Access-Mai'!N26-'[1]Access-Mai'!M26),0)</f>
        <v>0</v>
      </c>
      <c r="R26" s="39">
        <f t="shared" si="4"/>
        <v>194572</v>
      </c>
      <c r="S26" s="39">
        <f>'[1]Access-Mai'!O26</f>
        <v>194570.31</v>
      </c>
      <c r="T26" s="40">
        <f t="shared" si="1"/>
        <v>0.99999131426926791</v>
      </c>
      <c r="U26" s="39">
        <f>'[1]Access-Mai'!P26</f>
        <v>194570.31</v>
      </c>
      <c r="V26" s="40">
        <f t="shared" si="2"/>
        <v>0.99999131426926791</v>
      </c>
      <c r="W26" s="39">
        <f>'[1]Access-Mai'!Q26</f>
        <v>194570.31</v>
      </c>
      <c r="X26" s="40">
        <f t="shared" si="3"/>
        <v>0.99999131426926791</v>
      </c>
    </row>
    <row r="27" spans="1:24" s="41" customFormat="1" ht="28.5" customHeight="1" x14ac:dyDescent="0.25">
      <c r="A27" s="34" t="str">
        <f>'[1]Access-Mai'!A27</f>
        <v>71103</v>
      </c>
      <c r="B27" s="34" t="str">
        <f>'[1]Access-Mai'!B27</f>
        <v>ENCARGOS FINANC.DA UNIAO-SENTENCAS JUDICIAIS</v>
      </c>
      <c r="C27" s="34" t="str">
        <f>CONCATENATE('[1]Access-Mai'!C27,".",'[1]Access-Mai'!D27)</f>
        <v>28.846</v>
      </c>
      <c r="D27" s="34" t="str">
        <f>CONCATENATE('[1]Access-Mai'!E27,".",'[1]Access-Mai'!G27)</f>
        <v>0901.0625</v>
      </c>
      <c r="E27" s="35" t="str">
        <f>'[1]Access-Mai'!F27</f>
        <v>OPERACOES ESPECIAIS: CUMPRIMENTO DE SENTENCAS JUDICIAIS</v>
      </c>
      <c r="F27" s="36" t="str">
        <f>'[1]Access-Mai'!H27</f>
        <v>SENTENCAS JUDICIAIS TRANSITADAS EM JULGADO DE PEQUENO VALOR</v>
      </c>
      <c r="G27" s="34" t="str">
        <f>'[1]Access-Mai'!I27</f>
        <v>1</v>
      </c>
      <c r="H27" s="34" t="str">
        <f>'[1]Access-Mai'!J27</f>
        <v>1000</v>
      </c>
      <c r="I27" s="35" t="str">
        <f>'[1]Access-Mai'!K27</f>
        <v>RECURSOS LIVRES DA UNIAO</v>
      </c>
      <c r="J27" s="34" t="str">
        <f>'[1]Access-Mai'!L27</f>
        <v>3</v>
      </c>
      <c r="K27" s="37"/>
      <c r="L27" s="37"/>
      <c r="M27" s="37"/>
      <c r="N27" s="38">
        <f t="shared" si="0"/>
        <v>0</v>
      </c>
      <c r="O27" s="37">
        <v>0</v>
      </c>
      <c r="P27" s="39">
        <f>IF('[1]Access-Mai'!N27=0,'[1]Access-Mai'!M27,0)</f>
        <v>339481229</v>
      </c>
      <c r="Q27" s="39">
        <f>IF('[1]Access-Mai'!N27&gt;0,'[1]Access-Mai'!N27-('[1]Access-Mai'!N27-'[1]Access-Mai'!M27),0)</f>
        <v>0</v>
      </c>
      <c r="R27" s="39">
        <f t="shared" si="4"/>
        <v>339481229</v>
      </c>
      <c r="S27" s="39">
        <f>'[1]Access-Mai'!O27</f>
        <v>339318117.23000002</v>
      </c>
      <c r="T27" s="40">
        <f t="shared" si="1"/>
        <v>0.99951952639478636</v>
      </c>
      <c r="U27" s="39">
        <f>'[1]Access-Mai'!P27</f>
        <v>339318117.23000002</v>
      </c>
      <c r="V27" s="40">
        <f t="shared" si="2"/>
        <v>0.99951952639478636</v>
      </c>
      <c r="W27" s="39">
        <f>'[1]Access-Mai'!Q27</f>
        <v>339318117.23000002</v>
      </c>
      <c r="X27" s="40">
        <f t="shared" si="3"/>
        <v>0.99951952639478636</v>
      </c>
    </row>
    <row r="28" spans="1:24" s="41" customFormat="1" ht="28.5" customHeight="1" x14ac:dyDescent="0.25">
      <c r="A28" s="34" t="str">
        <f>'[1]Access-Mai'!A28</f>
        <v>71103</v>
      </c>
      <c r="B28" s="34" t="str">
        <f>'[1]Access-Mai'!B28</f>
        <v>ENCARGOS FINANC.DA UNIAO-SENTENCAS JUDICIAIS</v>
      </c>
      <c r="C28" s="34" t="str">
        <f>CONCATENATE('[1]Access-Mai'!C28,".",'[1]Access-Mai'!D28)</f>
        <v>28.846</v>
      </c>
      <c r="D28" s="34" t="str">
        <f>CONCATENATE('[1]Access-Mai'!E28,".",'[1]Access-Mai'!G28)</f>
        <v>0901.0625</v>
      </c>
      <c r="E28" s="35" t="str">
        <f>'[1]Access-Mai'!F28</f>
        <v>OPERACOES ESPECIAIS: CUMPRIMENTO DE SENTENCAS JUDICIAIS</v>
      </c>
      <c r="F28" s="36" t="str">
        <f>'[1]Access-Mai'!H28</f>
        <v>SENTENCAS JUDICIAIS TRANSITADAS EM JULGADO DE PEQUENO VALOR</v>
      </c>
      <c r="G28" s="34" t="str">
        <f>'[1]Access-Mai'!I28</f>
        <v>1</v>
      </c>
      <c r="H28" s="34" t="str">
        <f>'[1]Access-Mai'!J28</f>
        <v>1000</v>
      </c>
      <c r="I28" s="35" t="str">
        <f>'[1]Access-Mai'!K28</f>
        <v>RECURSOS LIVRES DA UNIAO</v>
      </c>
      <c r="J28" s="34" t="str">
        <f>'[1]Access-Mai'!L28</f>
        <v>1</v>
      </c>
      <c r="K28" s="37"/>
      <c r="L28" s="37"/>
      <c r="M28" s="37"/>
      <c r="N28" s="38">
        <f t="shared" si="0"/>
        <v>0</v>
      </c>
      <c r="O28" s="37">
        <v>0</v>
      </c>
      <c r="P28" s="39">
        <f>IF('[1]Access-Mai'!N28=0,'[1]Access-Mai'!M28,0)</f>
        <v>29853437</v>
      </c>
      <c r="Q28" s="39">
        <f>IF('[1]Access-Mai'!N28&gt;0,'[1]Access-Mai'!N28-('[1]Access-Mai'!N28-'[1]Access-Mai'!M28),0)</f>
        <v>0</v>
      </c>
      <c r="R28" s="39">
        <f t="shared" si="4"/>
        <v>29853437</v>
      </c>
      <c r="S28" s="39">
        <f>'[1]Access-Mai'!O28</f>
        <v>29822768.699999999</v>
      </c>
      <c r="T28" s="40">
        <f t="shared" si="1"/>
        <v>0.99897270454989817</v>
      </c>
      <c r="U28" s="39">
        <f>'[1]Access-Mai'!P28</f>
        <v>29822768.699999999</v>
      </c>
      <c r="V28" s="40">
        <f t="shared" si="2"/>
        <v>0.99897270454989817</v>
      </c>
      <c r="W28" s="39">
        <f>'[1]Access-Mai'!Q28</f>
        <v>29822768.699999999</v>
      </c>
      <c r="X28" s="40">
        <f t="shared" si="3"/>
        <v>0.99897270454989817</v>
      </c>
    </row>
    <row r="29" spans="1:24" s="41" customFormat="1" ht="28.5" customHeight="1" thickBot="1" x14ac:dyDescent="0.3">
      <c r="A29" s="34" t="str">
        <f>'[1]Access-Mai'!A29</f>
        <v>71103</v>
      </c>
      <c r="B29" s="34" t="str">
        <f>'[1]Access-Mai'!B29</f>
        <v>ENCARGOS FINANC.DA UNIAO-SENTENCAS JUDICIAIS</v>
      </c>
      <c r="C29" s="34" t="str">
        <f>CONCATENATE('[1]Access-Mai'!C29,".",'[1]Access-Mai'!D29)</f>
        <v>28.846</v>
      </c>
      <c r="D29" s="34" t="str">
        <f>CONCATENATE('[1]Access-Mai'!E29,".",'[1]Access-Mai'!G29)</f>
        <v>0901.0EC7</v>
      </c>
      <c r="E29" s="35" t="str">
        <f>'[1]Access-Mai'!F29</f>
        <v>OPERACOES ESPECIAIS: CUMPRIMENTO DE SENTENCAS JUDICIAIS</v>
      </c>
      <c r="F29" s="36" t="str">
        <f>'[1]Access-Mai'!H29</f>
        <v>SENTENCAS JUDICIAIS TRANSITADAS EM JULGADO (PRECATORIOS RELA</v>
      </c>
      <c r="G29" s="34" t="str">
        <f>'[1]Access-Mai'!I29</f>
        <v>1</v>
      </c>
      <c r="H29" s="34" t="str">
        <f>'[1]Access-Mai'!J29</f>
        <v>1000</v>
      </c>
      <c r="I29" s="35" t="str">
        <f>'[1]Access-Mai'!K29</f>
        <v>RECURSOS LIVRES DA UNIAO</v>
      </c>
      <c r="J29" s="34" t="str">
        <f>'[1]Access-Mai'!L29</f>
        <v>3</v>
      </c>
      <c r="K29" s="37"/>
      <c r="L29" s="37"/>
      <c r="M29" s="37"/>
      <c r="N29" s="38">
        <f t="shared" si="0"/>
        <v>0</v>
      </c>
      <c r="O29" s="37">
        <v>0</v>
      </c>
      <c r="P29" s="39">
        <f>IF('[1]Access-Mai'!N29=0,'[1]Access-Mai'!M29,0)</f>
        <v>0</v>
      </c>
      <c r="Q29" s="39">
        <f>IF('[1]Access-Mai'!N29&gt;0,'[1]Access-Mai'!N29-('[1]Access-Mai'!N29-'[1]Access-Mai'!M29),0)</f>
        <v>174109.69</v>
      </c>
      <c r="R29" s="39">
        <f t="shared" si="4"/>
        <v>174109.69</v>
      </c>
      <c r="S29" s="39">
        <f>'[1]Access-Mai'!O29</f>
        <v>174109.69</v>
      </c>
      <c r="T29" s="40">
        <f t="shared" si="1"/>
        <v>1</v>
      </c>
      <c r="U29" s="39">
        <f>'[1]Access-Mai'!P29</f>
        <v>174109.69</v>
      </c>
      <c r="V29" s="40">
        <f t="shared" si="2"/>
        <v>1</v>
      </c>
      <c r="W29" s="39">
        <f>'[1]Access-Mai'!Q29</f>
        <v>174109.69</v>
      </c>
      <c r="X29" s="40">
        <f t="shared" si="3"/>
        <v>1</v>
      </c>
    </row>
    <row r="30" spans="1:24" ht="28.5" customHeight="1" thickBot="1" x14ac:dyDescent="0.3">
      <c r="A30" s="14" t="s">
        <v>48</v>
      </c>
      <c r="B30" s="42"/>
      <c r="C30" s="42"/>
      <c r="D30" s="42"/>
      <c r="E30" s="42"/>
      <c r="F30" s="42"/>
      <c r="G30" s="42"/>
      <c r="H30" s="42"/>
      <c r="I30" s="42"/>
      <c r="J30" s="15"/>
      <c r="K30" s="43">
        <f t="shared" ref="K30:S30" si="5">SUM(K10:K29)</f>
        <v>0</v>
      </c>
      <c r="L30" s="43">
        <f t="shared" si="5"/>
        <v>0</v>
      </c>
      <c r="M30" s="43">
        <f t="shared" si="5"/>
        <v>0</v>
      </c>
      <c r="N30" s="43">
        <f t="shared" si="5"/>
        <v>0</v>
      </c>
      <c r="O30" s="43">
        <f t="shared" si="5"/>
        <v>0</v>
      </c>
      <c r="P30" s="44">
        <f t="shared" si="5"/>
        <v>1685914824</v>
      </c>
      <c r="Q30" s="44">
        <f t="shared" si="5"/>
        <v>17117086109.379999</v>
      </c>
      <c r="R30" s="44">
        <f t="shared" si="5"/>
        <v>18803000933.379997</v>
      </c>
      <c r="S30" s="44">
        <f t="shared" si="5"/>
        <v>18801772537.639999</v>
      </c>
      <c r="T30" s="45">
        <f t="shared" si="1"/>
        <v>0.99993467022927085</v>
      </c>
      <c r="U30" s="44">
        <f>SUM(U10:U29)</f>
        <v>18801772537.639999</v>
      </c>
      <c r="V30" s="46">
        <f t="shared" si="2"/>
        <v>0.99993467022927085</v>
      </c>
      <c r="W30" s="44">
        <f>SUM(W10:W29)</f>
        <v>18801772537.639999</v>
      </c>
      <c r="X30" s="46">
        <f t="shared" si="3"/>
        <v>0.99993467022927085</v>
      </c>
    </row>
    <row r="31" spans="1:24" ht="12.5" x14ac:dyDescent="0.25">
      <c r="A31" s="2" t="s">
        <v>49</v>
      </c>
      <c r="B31" s="2"/>
      <c r="C31" s="2"/>
      <c r="D31" s="2"/>
      <c r="E31" s="2"/>
      <c r="F31" s="2"/>
      <c r="G31" s="2"/>
      <c r="H31" s="3"/>
      <c r="I31" s="3"/>
      <c r="J31" s="3"/>
      <c r="K31" s="2"/>
      <c r="L31" s="2"/>
      <c r="M31" s="2"/>
      <c r="N31" s="2"/>
      <c r="O31" s="2"/>
      <c r="P31" s="47"/>
      <c r="Q31" s="2"/>
      <c r="R31" s="2"/>
      <c r="S31" s="2"/>
      <c r="T31" s="2"/>
      <c r="U31" s="4"/>
      <c r="V31" s="2"/>
      <c r="W31" s="4"/>
      <c r="X31" s="2"/>
    </row>
    <row r="32" spans="1:24" ht="12.5" x14ac:dyDescent="0.25">
      <c r="A32" s="2" t="s">
        <v>50</v>
      </c>
      <c r="B32" s="48"/>
      <c r="C32" s="2"/>
      <c r="D32" s="2"/>
      <c r="E32" s="2"/>
      <c r="F32" s="2"/>
      <c r="G32" s="2"/>
      <c r="H32" s="3"/>
      <c r="I32" s="3"/>
      <c r="J32" s="3"/>
      <c r="K32" s="2"/>
      <c r="L32" s="2"/>
      <c r="M32" s="2"/>
      <c r="N32" s="49"/>
      <c r="O32" s="49"/>
      <c r="P32" s="50"/>
      <c r="Q32" s="49"/>
      <c r="R32" s="2"/>
      <c r="S32" s="2"/>
      <c r="T32" s="2"/>
      <c r="U32" s="4"/>
      <c r="V32" s="2"/>
      <c r="W32" s="4"/>
      <c r="X32" s="2"/>
    </row>
    <row r="33" s="51" customFormat="1" ht="16" customHeight="1" x14ac:dyDescent="0.25"/>
    <row r="34" s="51" customFormat="1" ht="16" customHeight="1" x14ac:dyDescent="0.25"/>
    <row r="35" s="51" customFormat="1" ht="16" customHeight="1" x14ac:dyDescent="0.25"/>
    <row r="36" s="51" customFormat="1" ht="16" customHeight="1" x14ac:dyDescent="0.25"/>
    <row r="37" s="51" customFormat="1" ht="16" customHeight="1" x14ac:dyDescent="0.25"/>
    <row r="38" s="51" customFormat="1" ht="16" customHeight="1" x14ac:dyDescent="0.25"/>
    <row r="39" s="51" customFormat="1" ht="16" customHeight="1" x14ac:dyDescent="0.25"/>
    <row r="40" s="51" customFormat="1" ht="16" customHeight="1" x14ac:dyDescent="0.25"/>
    <row r="41" s="51" customFormat="1" ht="16" customHeight="1" x14ac:dyDescent="0.25"/>
    <row r="42" s="51" customFormat="1" ht="16" customHeight="1" x14ac:dyDescent="0.25"/>
    <row r="43" s="51" customFormat="1" ht="16" customHeight="1" x14ac:dyDescent="0.25"/>
    <row r="44" s="51" customFormat="1" ht="16" customHeight="1" x14ac:dyDescent="0.25"/>
    <row r="45" s="51" customFormat="1" ht="16" customHeight="1" x14ac:dyDescent="0.25"/>
    <row r="46" s="51" customFormat="1" ht="16" customHeight="1" x14ac:dyDescent="0.25"/>
    <row r="47" s="51" customFormat="1" ht="16" customHeight="1" x14ac:dyDescent="0.25"/>
    <row r="48" s="51" customFormat="1" ht="16" customHeight="1" x14ac:dyDescent="0.25"/>
    <row r="49" spans="10:36" s="51" customFormat="1" ht="16" customHeight="1" x14ac:dyDescent="0.25"/>
    <row r="50" spans="10:36" s="51" customFormat="1" ht="16" customHeight="1" x14ac:dyDescent="0.25"/>
    <row r="51" spans="10:36" s="51" customFormat="1" ht="16" customHeight="1" x14ac:dyDescent="0.25"/>
    <row r="52" spans="10:36" s="51" customFormat="1" ht="16" customHeight="1" x14ac:dyDescent="0.25"/>
    <row r="53" spans="10:36" s="51" customFormat="1" ht="16" customHeight="1" x14ac:dyDescent="0.25"/>
    <row r="54" spans="10:36" s="51" customFormat="1" ht="16" customHeight="1" x14ac:dyDescent="0.25"/>
    <row r="55" spans="10:36" s="51" customFormat="1" ht="16" customHeight="1" x14ac:dyDescent="0.25">
      <c r="J55" s="5"/>
    </row>
    <row r="56" spans="10:36" s="51" customFormat="1" ht="16" customHeight="1" x14ac:dyDescent="0.25">
      <c r="J56" s="5"/>
    </row>
    <row r="57" spans="10:36" s="51" customFormat="1" ht="16" customHeight="1" x14ac:dyDescent="0.25">
      <c r="J57" s="5"/>
    </row>
    <row r="58" spans="10:36" s="51" customFormat="1" ht="16" customHeight="1" x14ac:dyDescent="0.25">
      <c r="J58" s="5"/>
    </row>
    <row r="59" spans="10:36" ht="16" customHeight="1" x14ac:dyDescent="0.25">
      <c r="K59" s="51"/>
      <c r="L59" s="51"/>
      <c r="M59" s="51"/>
      <c r="N59" s="51"/>
      <c r="O59" s="51"/>
      <c r="P59" s="51"/>
      <c r="Q59" s="51"/>
      <c r="R59" s="51"/>
      <c r="S59" s="51"/>
      <c r="V59" s="51"/>
      <c r="W59" s="51"/>
      <c r="X59" s="51"/>
      <c r="Y59" s="51"/>
      <c r="Z59" s="51"/>
      <c r="AA59" s="51"/>
      <c r="AB59" s="51"/>
      <c r="AC59" s="51"/>
      <c r="AD59" s="51"/>
      <c r="AE59" s="51"/>
      <c r="AF59" s="51"/>
      <c r="AG59" s="51"/>
      <c r="AH59" s="51"/>
      <c r="AI59" s="51"/>
      <c r="AJ59" s="51"/>
    </row>
    <row r="60" spans="10:36" ht="16" customHeight="1" x14ac:dyDescent="0.25">
      <c r="K60" s="51"/>
      <c r="L60" s="51"/>
      <c r="M60" s="51"/>
      <c r="N60" s="51"/>
      <c r="O60" s="51"/>
      <c r="P60" s="51"/>
      <c r="Q60" s="51"/>
      <c r="R60" s="51"/>
      <c r="S60" s="51"/>
      <c r="V60" s="51"/>
      <c r="W60" s="51"/>
      <c r="X60" s="51"/>
      <c r="Y60" s="51"/>
      <c r="Z60" s="51"/>
      <c r="AA60" s="51"/>
      <c r="AB60" s="51"/>
      <c r="AC60" s="51"/>
      <c r="AD60" s="51"/>
      <c r="AE60" s="51"/>
      <c r="AF60" s="51"/>
      <c r="AG60" s="51"/>
      <c r="AH60" s="51"/>
      <c r="AI60" s="51"/>
      <c r="AJ60" s="51"/>
    </row>
    <row r="61" spans="10:36" ht="16" customHeight="1" x14ac:dyDescent="0.25">
      <c r="K61" s="51"/>
      <c r="L61" s="51"/>
      <c r="M61" s="51"/>
      <c r="N61" s="51"/>
      <c r="O61" s="51"/>
      <c r="P61" s="51"/>
      <c r="Q61" s="51"/>
      <c r="R61" s="51"/>
      <c r="S61" s="51"/>
    </row>
    <row r="62" spans="10:36" ht="16" customHeight="1" x14ac:dyDescent="0.25">
      <c r="K62" s="51"/>
      <c r="L62" s="51"/>
      <c r="M62" s="51"/>
      <c r="N62" s="51"/>
      <c r="O62" s="51"/>
      <c r="P62" s="51"/>
      <c r="Q62" s="51"/>
      <c r="R62" s="51"/>
      <c r="S62" s="51"/>
    </row>
    <row r="63" spans="10:36" ht="16" customHeight="1" x14ac:dyDescent="0.25"/>
    <row r="64" spans="10:36" ht="16" customHeight="1" x14ac:dyDescent="0.25"/>
  </sheetData>
  <mergeCells count="17">
    <mergeCell ref="A30:J30"/>
    <mergeCell ref="C8:C9"/>
    <mergeCell ref="D8:D9"/>
    <mergeCell ref="E8:F8"/>
    <mergeCell ref="G8:G9"/>
    <mergeCell ref="H8:I8"/>
    <mergeCell ref="J8:J9"/>
    <mergeCell ref="A5:X5"/>
    <mergeCell ref="A7:J7"/>
    <mergeCell ref="K7:K8"/>
    <mergeCell ref="L7:M7"/>
    <mergeCell ref="N7:N8"/>
    <mergeCell ref="O7:O8"/>
    <mergeCell ref="P7:Q7"/>
    <mergeCell ref="R7:R8"/>
    <mergeCell ref="S7:X7"/>
    <mergeCell ref="A8:B8"/>
  </mergeCells>
  <printOptions horizontalCentered="1"/>
  <pageMargins left="0.23622047244094491" right="0.23622047244094491" top="0.74803149606299213" bottom="0.39370078740157483" header="0.31496062992125984" footer="0.31496062992125984"/>
  <pageSetup paperSize="9" scale="3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Mai</vt:lpstr>
      <vt:lpstr>Mai!Area_de_impressao</vt:lpstr>
    </vt:vector>
  </TitlesOfParts>
  <Company>Tribunal Regional Federal 3ª Região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DOUGLAS IRUELA BUSTOS</dc:creator>
  <cp:lastModifiedBy>DOUGLAS IRUELA BUSTOS</cp:lastModifiedBy>
  <dcterms:created xsi:type="dcterms:W3CDTF">2026-06-17T20:11:35Z</dcterms:created>
  <dcterms:modified xsi:type="dcterms:W3CDTF">2026-06-17T20:12:16Z</dcterms:modified>
</cp:coreProperties>
</file>