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7 - Julho\Publicacao internet TRF\Anexo II\090047\"/>
    </mc:Choice>
  </mc:AlternateContent>
  <bookViews>
    <workbookView xWindow="0" yWindow="0" windowWidth="19200" windowHeight="5660"/>
  </bookViews>
  <sheets>
    <sheet name="Jul" sheetId="1" r:id="rId1"/>
  </sheets>
  <externalReferences>
    <externalReference r:id="rId2"/>
  </externalReferences>
  <definedNames>
    <definedName name="_xlnm.Print_Area" localSheetId="0">Jul!$A$1:$X$32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0" i="1" l="1"/>
  <c r="M30" i="1"/>
  <c r="L30" i="1"/>
  <c r="K30" i="1"/>
  <c r="W29" i="1"/>
  <c r="U29" i="1"/>
  <c r="S29" i="1"/>
  <c r="Q29" i="1"/>
  <c r="P29" i="1"/>
  <c r="N29" i="1"/>
  <c r="R29" i="1" s="1"/>
  <c r="J29" i="1"/>
  <c r="I29" i="1"/>
  <c r="H29" i="1"/>
  <c r="G29" i="1"/>
  <c r="F29" i="1"/>
  <c r="E29" i="1"/>
  <c r="D29" i="1"/>
  <c r="C29" i="1"/>
  <c r="B29" i="1"/>
  <c r="A29" i="1"/>
  <c r="W28" i="1"/>
  <c r="U28" i="1"/>
  <c r="S28" i="1"/>
  <c r="Q28" i="1"/>
  <c r="P28" i="1"/>
  <c r="N28" i="1"/>
  <c r="J28" i="1"/>
  <c r="I28" i="1"/>
  <c r="H28" i="1"/>
  <c r="G28" i="1"/>
  <c r="F28" i="1"/>
  <c r="E28" i="1"/>
  <c r="D28" i="1"/>
  <c r="C28" i="1"/>
  <c r="B28" i="1"/>
  <c r="A28" i="1"/>
  <c r="W27" i="1"/>
  <c r="U27" i="1"/>
  <c r="S27" i="1"/>
  <c r="Q27" i="1"/>
  <c r="P27" i="1"/>
  <c r="N27" i="1"/>
  <c r="R27" i="1" s="1"/>
  <c r="J27" i="1"/>
  <c r="I27" i="1"/>
  <c r="H27" i="1"/>
  <c r="G27" i="1"/>
  <c r="F27" i="1"/>
  <c r="E27" i="1"/>
  <c r="D27" i="1"/>
  <c r="C27" i="1"/>
  <c r="B27" i="1"/>
  <c r="A27" i="1"/>
  <c r="W26" i="1"/>
  <c r="U26" i="1"/>
  <c r="S26" i="1"/>
  <c r="Q26" i="1"/>
  <c r="P26" i="1"/>
  <c r="N26" i="1"/>
  <c r="R26" i="1" s="1"/>
  <c r="J26" i="1"/>
  <c r="I26" i="1"/>
  <c r="H26" i="1"/>
  <c r="G26" i="1"/>
  <c r="F26" i="1"/>
  <c r="E26" i="1"/>
  <c r="D26" i="1"/>
  <c r="C26" i="1"/>
  <c r="B26" i="1"/>
  <c r="A26" i="1"/>
  <c r="W25" i="1"/>
  <c r="U25" i="1"/>
  <c r="S25" i="1"/>
  <c r="Q25" i="1"/>
  <c r="P25" i="1"/>
  <c r="N25" i="1"/>
  <c r="J25" i="1"/>
  <c r="I25" i="1"/>
  <c r="H25" i="1"/>
  <c r="G25" i="1"/>
  <c r="F25" i="1"/>
  <c r="E25" i="1"/>
  <c r="D25" i="1"/>
  <c r="C25" i="1"/>
  <c r="B25" i="1"/>
  <c r="A25" i="1"/>
  <c r="W24" i="1"/>
  <c r="U24" i="1"/>
  <c r="S24" i="1"/>
  <c r="Q24" i="1"/>
  <c r="P24" i="1"/>
  <c r="N24" i="1"/>
  <c r="R24" i="1" s="1"/>
  <c r="J24" i="1"/>
  <c r="I24" i="1"/>
  <c r="H24" i="1"/>
  <c r="G24" i="1"/>
  <c r="F24" i="1"/>
  <c r="E24" i="1"/>
  <c r="D24" i="1"/>
  <c r="C24" i="1"/>
  <c r="B24" i="1"/>
  <c r="A24" i="1"/>
  <c r="W23" i="1"/>
  <c r="U23" i="1"/>
  <c r="S23" i="1"/>
  <c r="Q23" i="1"/>
  <c r="P23" i="1"/>
  <c r="N23" i="1"/>
  <c r="R23" i="1" s="1"/>
  <c r="J23" i="1"/>
  <c r="I23" i="1"/>
  <c r="H23" i="1"/>
  <c r="G23" i="1"/>
  <c r="F23" i="1"/>
  <c r="E23" i="1"/>
  <c r="D23" i="1"/>
  <c r="C23" i="1"/>
  <c r="B23" i="1"/>
  <c r="A23" i="1"/>
  <c r="W22" i="1"/>
  <c r="U22" i="1"/>
  <c r="S22" i="1"/>
  <c r="Q22" i="1"/>
  <c r="P22" i="1"/>
  <c r="N22" i="1"/>
  <c r="J22" i="1"/>
  <c r="I22" i="1"/>
  <c r="H22" i="1"/>
  <c r="G22" i="1"/>
  <c r="F22" i="1"/>
  <c r="E22" i="1"/>
  <c r="D22" i="1"/>
  <c r="C22" i="1"/>
  <c r="B22" i="1"/>
  <c r="A22" i="1"/>
  <c r="W21" i="1"/>
  <c r="U21" i="1"/>
  <c r="S21" i="1"/>
  <c r="Q21" i="1"/>
  <c r="P21" i="1"/>
  <c r="N21" i="1"/>
  <c r="R21" i="1" s="1"/>
  <c r="J21" i="1"/>
  <c r="I21" i="1"/>
  <c r="H21" i="1"/>
  <c r="G21" i="1"/>
  <c r="F21" i="1"/>
  <c r="E21" i="1"/>
  <c r="D21" i="1"/>
  <c r="C21" i="1"/>
  <c r="B21" i="1"/>
  <c r="A21" i="1"/>
  <c r="W20" i="1"/>
  <c r="U20" i="1"/>
  <c r="S20" i="1"/>
  <c r="Q20" i="1"/>
  <c r="P20" i="1"/>
  <c r="N20" i="1"/>
  <c r="R20" i="1" s="1"/>
  <c r="J20" i="1"/>
  <c r="I20" i="1"/>
  <c r="H20" i="1"/>
  <c r="G20" i="1"/>
  <c r="F20" i="1"/>
  <c r="E20" i="1"/>
  <c r="D20" i="1"/>
  <c r="C20" i="1"/>
  <c r="B20" i="1"/>
  <c r="A20" i="1"/>
  <c r="W19" i="1"/>
  <c r="U19" i="1"/>
  <c r="S19" i="1"/>
  <c r="Q19" i="1"/>
  <c r="P19" i="1"/>
  <c r="N19" i="1"/>
  <c r="J19" i="1"/>
  <c r="I19" i="1"/>
  <c r="H19" i="1"/>
  <c r="G19" i="1"/>
  <c r="F19" i="1"/>
  <c r="E19" i="1"/>
  <c r="D19" i="1"/>
  <c r="C19" i="1"/>
  <c r="B19" i="1"/>
  <c r="A19" i="1"/>
  <c r="W18" i="1"/>
  <c r="U18" i="1"/>
  <c r="S18" i="1"/>
  <c r="Q18" i="1"/>
  <c r="P18" i="1"/>
  <c r="N18" i="1"/>
  <c r="R18" i="1" s="1"/>
  <c r="J18" i="1"/>
  <c r="I18" i="1"/>
  <c r="H18" i="1"/>
  <c r="G18" i="1"/>
  <c r="F18" i="1"/>
  <c r="E18" i="1"/>
  <c r="D18" i="1"/>
  <c r="C18" i="1"/>
  <c r="B18" i="1"/>
  <c r="A18" i="1"/>
  <c r="W17" i="1"/>
  <c r="U17" i="1"/>
  <c r="S17" i="1"/>
  <c r="Q17" i="1"/>
  <c r="P17" i="1"/>
  <c r="N17" i="1"/>
  <c r="R17" i="1" s="1"/>
  <c r="J17" i="1"/>
  <c r="I17" i="1"/>
  <c r="H17" i="1"/>
  <c r="G17" i="1"/>
  <c r="F17" i="1"/>
  <c r="E17" i="1"/>
  <c r="D17" i="1"/>
  <c r="C17" i="1"/>
  <c r="B17" i="1"/>
  <c r="A17" i="1"/>
  <c r="W16" i="1"/>
  <c r="U16" i="1"/>
  <c r="S16" i="1"/>
  <c r="Q16" i="1"/>
  <c r="P16" i="1"/>
  <c r="N16" i="1"/>
  <c r="J16" i="1"/>
  <c r="I16" i="1"/>
  <c r="H16" i="1"/>
  <c r="G16" i="1"/>
  <c r="F16" i="1"/>
  <c r="E16" i="1"/>
  <c r="D16" i="1"/>
  <c r="C16" i="1"/>
  <c r="B16" i="1"/>
  <c r="A16" i="1"/>
  <c r="W15" i="1"/>
  <c r="U15" i="1"/>
  <c r="S15" i="1"/>
  <c r="Q15" i="1"/>
  <c r="P15" i="1"/>
  <c r="N15" i="1"/>
  <c r="R15" i="1" s="1"/>
  <c r="J15" i="1"/>
  <c r="I15" i="1"/>
  <c r="H15" i="1"/>
  <c r="G15" i="1"/>
  <c r="F15" i="1"/>
  <c r="E15" i="1"/>
  <c r="D15" i="1"/>
  <c r="C15" i="1"/>
  <c r="B15" i="1"/>
  <c r="A15" i="1"/>
  <c r="W14" i="1"/>
  <c r="U14" i="1"/>
  <c r="S14" i="1"/>
  <c r="Q14" i="1"/>
  <c r="P14" i="1"/>
  <c r="N14" i="1"/>
  <c r="R14" i="1" s="1"/>
  <c r="J14" i="1"/>
  <c r="I14" i="1"/>
  <c r="H14" i="1"/>
  <c r="G14" i="1"/>
  <c r="F14" i="1"/>
  <c r="E14" i="1"/>
  <c r="D14" i="1"/>
  <c r="C14" i="1"/>
  <c r="B14" i="1"/>
  <c r="A14" i="1"/>
  <c r="W13" i="1"/>
  <c r="U13" i="1"/>
  <c r="S13" i="1"/>
  <c r="Q13" i="1"/>
  <c r="P13" i="1"/>
  <c r="N13" i="1"/>
  <c r="J13" i="1"/>
  <c r="I13" i="1"/>
  <c r="H13" i="1"/>
  <c r="G13" i="1"/>
  <c r="F13" i="1"/>
  <c r="E13" i="1"/>
  <c r="D13" i="1"/>
  <c r="C13" i="1"/>
  <c r="B13" i="1"/>
  <c r="A13" i="1"/>
  <c r="W12" i="1"/>
  <c r="U12" i="1"/>
  <c r="S12" i="1"/>
  <c r="Q12" i="1"/>
  <c r="P12" i="1"/>
  <c r="N12" i="1"/>
  <c r="R12" i="1" s="1"/>
  <c r="J12" i="1"/>
  <c r="I12" i="1"/>
  <c r="H12" i="1"/>
  <c r="G12" i="1"/>
  <c r="F12" i="1"/>
  <c r="E12" i="1"/>
  <c r="D12" i="1"/>
  <c r="C12" i="1"/>
  <c r="B12" i="1"/>
  <c r="A12" i="1"/>
  <c r="W11" i="1"/>
  <c r="U11" i="1"/>
  <c r="S11" i="1"/>
  <c r="Q11" i="1"/>
  <c r="P11" i="1"/>
  <c r="N11" i="1"/>
  <c r="R11" i="1" s="1"/>
  <c r="J11" i="1"/>
  <c r="I11" i="1"/>
  <c r="H11" i="1"/>
  <c r="G11" i="1"/>
  <c r="F11" i="1"/>
  <c r="E11" i="1"/>
  <c r="D11" i="1"/>
  <c r="C11" i="1"/>
  <c r="B11" i="1"/>
  <c r="A11" i="1"/>
  <c r="W10" i="1"/>
  <c r="W30" i="1" s="1"/>
  <c r="U10" i="1"/>
  <c r="S10" i="1"/>
  <c r="Q10" i="1"/>
  <c r="Q30" i="1" s="1"/>
  <c r="P10" i="1"/>
  <c r="N10" i="1"/>
  <c r="J10" i="1"/>
  <c r="I10" i="1"/>
  <c r="H10" i="1"/>
  <c r="G10" i="1"/>
  <c r="F10" i="1"/>
  <c r="E10" i="1"/>
  <c r="D10" i="1"/>
  <c r="C10" i="1"/>
  <c r="B10" i="1"/>
  <c r="A10" i="1"/>
  <c r="S30" i="1" l="1"/>
  <c r="U30" i="1"/>
  <c r="N30" i="1"/>
  <c r="R13" i="1"/>
  <c r="T13" i="1" s="1"/>
  <c r="R16" i="1"/>
  <c r="R19" i="1"/>
  <c r="X19" i="1" s="1"/>
  <c r="R22" i="1"/>
  <c r="V22" i="1" s="1"/>
  <c r="R25" i="1"/>
  <c r="X25" i="1" s="1"/>
  <c r="R28" i="1"/>
  <c r="X28" i="1" s="1"/>
  <c r="P30" i="1"/>
  <c r="V18" i="1"/>
  <c r="X18" i="1"/>
  <c r="T18" i="1"/>
  <c r="V19" i="1"/>
  <c r="T19" i="1"/>
  <c r="V12" i="1"/>
  <c r="T12" i="1"/>
  <c r="X12" i="1"/>
  <c r="X16" i="1"/>
  <c r="V16" i="1"/>
  <c r="T16" i="1"/>
  <c r="T22" i="1"/>
  <c r="X22" i="1"/>
  <c r="V27" i="1"/>
  <c r="X27" i="1"/>
  <c r="T27" i="1"/>
  <c r="V15" i="1"/>
  <c r="X15" i="1"/>
  <c r="T15" i="1"/>
  <c r="T11" i="1"/>
  <c r="X11" i="1"/>
  <c r="V11" i="1"/>
  <c r="V14" i="1"/>
  <c r="T14" i="1"/>
  <c r="X14" i="1"/>
  <c r="T23" i="1"/>
  <c r="X23" i="1"/>
  <c r="V23" i="1"/>
  <c r="X26" i="1"/>
  <c r="V26" i="1"/>
  <c r="T26" i="1"/>
  <c r="V29" i="1"/>
  <c r="T29" i="1"/>
  <c r="X29" i="1"/>
  <c r="V21" i="1"/>
  <c r="T21" i="1"/>
  <c r="X21" i="1"/>
  <c r="V20" i="1"/>
  <c r="T20" i="1"/>
  <c r="X20" i="1"/>
  <c r="V24" i="1"/>
  <c r="X24" i="1"/>
  <c r="T24" i="1"/>
  <c r="V13" i="1"/>
  <c r="X17" i="1"/>
  <c r="T17" i="1"/>
  <c r="V17" i="1"/>
  <c r="R10" i="1"/>
  <c r="T28" i="1" l="1"/>
  <c r="V28" i="1"/>
  <c r="V25" i="1"/>
  <c r="X13" i="1"/>
  <c r="T25" i="1"/>
  <c r="T10" i="1"/>
  <c r="X10" i="1"/>
  <c r="R30" i="1"/>
  <c r="V10" i="1"/>
  <c r="V30" i="1" l="1"/>
  <c r="T30" i="1"/>
  <c r="X30" i="1"/>
</calcChain>
</file>

<file path=xl/sharedStrings.xml><?xml version="1.0" encoding="utf-8"?>
<sst xmlns="http://schemas.openxmlformats.org/spreadsheetml/2006/main" count="55" uniqueCount="51">
  <si>
    <t>PODER JUDICIÁRIO</t>
  </si>
  <si>
    <t>ÓRGÃO:</t>
  </si>
  <si>
    <t>JUSTIÇA FEDERAL</t>
  </si>
  <si>
    <t>UNIDADE:</t>
  </si>
  <si>
    <t>090047 - TRF 3ª REGIÃO PRECATÓRIOS E REQUISITÓRIOS DE PEQUENO VALOR</t>
  </si>
  <si>
    <t>Data de referência: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</si>
  <si>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</si>
  <si>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</si>
  <si>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</si>
  <si>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</si>
  <si>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</si>
  <si>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Contingenciado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</si>
  <si>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</si>
  <si>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</si>
  <si>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</si>
  <si>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</si>
  <si>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</si>
  <si>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Programática
(Programa, Ação e Subtítulo) 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</si>
  <si>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</si>
  <si>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</si>
  <si>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</si>
  <si>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</si>
  <si>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</si>
  <si>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</si>
  <si>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</si>
  <si>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</si>
  <si>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</si>
  <si>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</si>
  <si>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</si>
  <si>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</si>
  <si>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</si>
  <si>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</si>
  <si>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</si>
  <si>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</si>
  <si>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A</t>
  </si>
  <si>
    <t>B</t>
  </si>
  <si>
    <t>C</t>
  </si>
  <si>
    <t>D=A+B-C</t>
  </si>
  <si>
    <t>E</t>
  </si>
  <si>
    <t>F</t>
  </si>
  <si>
    <t>G</t>
  </si>
  <si>
    <t>H = D-E+F+G</t>
  </si>
  <si>
    <t>I</t>
  </si>
  <si>
    <t>I / H</t>
  </si>
  <si>
    <t>J</t>
  </si>
  <si>
    <t>J / H</t>
  </si>
  <si>
    <t>K</t>
  </si>
  <si>
    <t>K / H</t>
  </si>
  <si>
    <t>Total</t>
  </si>
  <si>
    <t>Obs.: 1. Movimentação líquida de créditos = Provisão/Destaque recebidos - Provisão/Destaque concedidos</t>
  </si>
  <si>
    <t xml:space="preserve">          2. Nas colunas relativas à execução, não incluir as despesas referentes aos restos a pagar do ano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</si>
</sst>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%"/>
    <numFmt numFmtId="165" formatCode="[$-416]mmmm\-yy;@"/>
    <numFmt numFmtId="166" formatCode="_(* #,##0_);_(* \(#,##0\);_(* &quot;-&quot;??_);_(@_)"/>
    <numFmt numFmtId="167" formatCode="_-* #,##0_-;\-* #,##0_-;_-* &quot;-&quot;??_-;_-@_-"/>
  </numFmts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/>
    <xf numFmtId="165" fontId="2" fillId="0" borderId="0" xfId="0" applyNumberFormat="1" applyFont="1" applyAlignment="1">
      <alignment horizontal="left"/>
    </xf>
    <xf numFmtId="165" fontId="2" fillId="0" borderId="0" xfId="0" applyNumberFormat="1" applyFont="1"/>
    <xf numFmtId="0" fontId="4" fillId="0" borderId="0" xfId="0" applyFont="1" applyAlignment="1">
      <alignment horizont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164" fontId="4" fillId="0" borderId="12" xfId="4" applyNumberFormat="1" applyFont="1" applyFill="1" applyBorder="1" applyAlignment="1">
      <alignment horizontal="center" vertical="center" wrapText="1"/>
    </xf>
    <xf numFmtId="164" fontId="4" fillId="0" borderId="14" xfId="4" applyNumberFormat="1" applyFont="1" applyFill="1" applyBorder="1" applyAlignment="1">
      <alignment horizontal="center" vertical="center" wrapText="1"/>
    </xf>
    <xf numFmtId="166" fontId="4" fillId="0" borderId="14" xfId="5" applyNumberFormat="1" applyFont="1" applyFill="1" applyBorder="1" applyAlignment="1">
      <alignment horizontal="center" vertical="center" wrapText="1"/>
    </xf>
    <xf numFmtId="0" fontId="4" fillId="0" borderId="15" xfId="3" applyFont="1" applyFill="1" applyBorder="1" applyAlignment="1">
      <alignment horizontal="center" vertical="center" wrapText="1"/>
    </xf>
    <xf numFmtId="0" fontId="4" fillId="0" borderId="15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7" xfId="3" applyFont="1" applyFill="1" applyBorder="1" applyAlignment="1">
      <alignment horizontal="center" vertical="center" wrapText="1"/>
    </xf>
    <xf numFmtId="164" fontId="4" fillId="0" borderId="18" xfId="4" applyNumberFormat="1" applyFont="1" applyFill="1" applyBorder="1" applyAlignment="1">
      <alignment horizontal="center" vertical="center" wrapText="1"/>
    </xf>
    <xf numFmtId="166" fontId="4" fillId="0" borderId="17" xfId="5" applyNumberFormat="1" applyFont="1" applyFill="1" applyBorder="1" applyAlignment="1">
      <alignment horizontal="center" vertical="center" wrapText="1"/>
    </xf>
    <xf numFmtId="0" fontId="2" fillId="0" borderId="19" xfId="3" applyNumberFormat="1" applyFont="1" applyFill="1" applyBorder="1" applyAlignment="1">
      <alignment horizontal="center" vertical="center" wrapText="1"/>
    </xf>
    <xf numFmtId="0" fontId="2" fillId="0" borderId="19" xfId="3" applyNumberFormat="1" applyFont="1" applyFill="1" applyBorder="1" applyAlignment="1">
      <alignment horizontal="left" vertical="center" wrapText="1"/>
    </xf>
    <xf numFmtId="0" fontId="2" fillId="0" borderId="20" xfId="3" applyNumberFormat="1" applyFont="1" applyFill="1" applyBorder="1" applyAlignment="1">
      <alignment horizontal="left" vertical="center" wrapText="1"/>
    </xf>
    <xf numFmtId="43" fontId="4" fillId="0" borderId="21" xfId="5" applyNumberFormat="1" applyFont="1" applyBorder="1" applyAlignment="1">
      <alignment horizontal="right" vertical="center"/>
    </xf>
    <xf numFmtId="43" fontId="4" fillId="0" borderId="22" xfId="5" applyNumberFormat="1" applyFont="1" applyBorder="1" applyAlignment="1">
      <alignment horizontal="right" vertical="center"/>
    </xf>
    <xf numFmtId="167" fontId="2" fillId="0" borderId="21" xfId="5" applyNumberFormat="1" applyFont="1" applyBorder="1" applyAlignment="1">
      <alignment horizontal="right" vertical="center"/>
    </xf>
    <xf numFmtId="164" fontId="2" fillId="0" borderId="21" xfId="2" applyNumberFormat="1" applyFont="1" applyBorder="1" applyAlignment="1">
      <alignment horizontal="right" vertical="center"/>
    </xf>
    <xf numFmtId="0" fontId="2" fillId="0" borderId="0" xfId="0" applyNumberFormat="1" applyFont="1"/>
    <xf numFmtId="0" fontId="4" fillId="0" borderId="23" xfId="3" applyFont="1" applyFill="1" applyBorder="1" applyAlignment="1">
      <alignment horizontal="center" vertical="center" wrapText="1"/>
    </xf>
    <xf numFmtId="166" fontId="4" fillId="0" borderId="24" xfId="5" applyNumberFormat="1" applyFont="1" applyFill="1" applyBorder="1" applyAlignment="1">
      <alignment horizontal="center" vertical="center" wrapText="1"/>
    </xf>
    <xf numFmtId="166" fontId="2" fillId="0" borderId="24" xfId="5" applyNumberFormat="1" applyFont="1" applyFill="1" applyBorder="1" applyAlignment="1">
      <alignment horizontal="right" vertical="center" wrapText="1"/>
    </xf>
    <xf numFmtId="164" fontId="2" fillId="0" borderId="24" xfId="2" applyNumberFormat="1" applyFont="1" applyBorder="1" applyAlignment="1">
      <alignment horizontal="right" vertical="center"/>
    </xf>
    <xf numFmtId="164" fontId="2" fillId="0" borderId="24" xfId="4" applyNumberFormat="1" applyFont="1" applyBorder="1" applyAlignment="1">
      <alignment horizontal="right" vertical="center"/>
    </xf>
    <xf numFmtId="43" fontId="2" fillId="0" borderId="0" xfId="1" applyFont="1" applyBorder="1"/>
    <xf numFmtId="0" fontId="3" fillId="0" borderId="0" xfId="0" applyFont="1" applyBorder="1"/>
    <xf numFmtId="0" fontId="2" fillId="0" borderId="0" xfId="0" applyFont="1" applyFill="1" applyBorder="1"/>
    <xf numFmtId="43" fontId="2" fillId="0" borderId="0" xfId="1" applyFont="1" applyFill="1" applyBorder="1"/>
    <xf numFmtId="0" fontId="5" fillId="0" borderId="0" xfId="0" applyFont="1"/>
  </cellXfs>
  <cellStyles count="8">
    <cellStyle name="Normal" xfId="0" builtinId="0"/>
    <cellStyle name="Normal 10" xfId="6"/>
    <cellStyle name="Normal 2 8" xfId="3"/>
    <cellStyle name="Porcentagem 11" xfId="2"/>
    <cellStyle name="Porcentagem 12" xfId="7"/>
    <cellStyle name="Porcentagem 2" xfId="4"/>
    <cellStyle name="Vírgula" xfId="1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Anexo%20II%20-%20Transparencia%20Mensal%202026%20-%20PR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Access-Jan"/>
      <sheetName val="Fev"/>
      <sheetName val="Access-Fev"/>
      <sheetName val="Mar"/>
      <sheetName val="Access-Mar"/>
      <sheetName val="Abr"/>
      <sheetName val="Access-Abr"/>
      <sheetName val="Mai"/>
      <sheetName val="Access-Mai"/>
      <sheetName val="Jun"/>
      <sheetName val="Access-Jun"/>
      <sheetName val="Jul"/>
      <sheetName val="Access-Jul"/>
      <sheetName val="Ago"/>
      <sheetName val="Access-Ago"/>
      <sheetName val="Set"/>
      <sheetName val="Access-Set"/>
      <sheetName val="Out"/>
      <sheetName val="Access-Out"/>
      <sheetName val="Nov"/>
      <sheetName val="Access-Nov"/>
      <sheetName val="Dez"/>
      <sheetName val="Access-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A10" t="str">
            <v>33904</v>
          </cell>
          <cell r="B10" t="str">
            <v>FUNDO DO REGIME GERAL DA PREVIDENCIA SOCIAL</v>
          </cell>
          <cell r="C10" t="str">
            <v>28</v>
          </cell>
          <cell r="D10" t="str">
            <v>846</v>
          </cell>
          <cell r="E10" t="str">
            <v>0901</v>
          </cell>
          <cell r="F10" t="str">
            <v>OPERACOES ESPECIAIS: CUMPRIMENTO DE SENTENCAS JUDICIAIS</v>
          </cell>
          <cell r="G10" t="str">
            <v>00WU</v>
          </cell>
          <cell r="H10" t="str">
            <v>SENTENCAS JUDICIAIS TRANSITADAS EM JULGADO (PRECATORIOS) - E</v>
          </cell>
          <cell r="I10" t="str">
            <v>2</v>
          </cell>
          <cell r="J10" t="str">
            <v>1002</v>
          </cell>
          <cell r="K10" t="str">
            <v>ATIVIDADES-FIM DA SEGURIDADE SOCIAL</v>
          </cell>
          <cell r="L10" t="str">
            <v>3</v>
          </cell>
          <cell r="M10">
            <v>7879169267.1700001</v>
          </cell>
          <cell r="N10">
            <v>7879169268</v>
          </cell>
          <cell r="O10">
            <v>7876608120.8599997</v>
          </cell>
          <cell r="P10">
            <v>7876608120.8599997</v>
          </cell>
          <cell r="Q10">
            <v>7876608120.8599997</v>
          </cell>
        </row>
        <row r="11">
          <cell r="A11" t="str">
            <v>33904</v>
          </cell>
          <cell r="B11" t="str">
            <v>FUNDO DO REGIME GERAL DA PREVIDENCIA SOCIAL</v>
          </cell>
          <cell r="C11" t="str">
            <v>28</v>
          </cell>
          <cell r="D11" t="str">
            <v>846</v>
          </cell>
          <cell r="E11" t="str">
            <v>0901</v>
          </cell>
          <cell r="F11" t="str">
            <v>OPERACOES ESPECIAIS: CUMPRIMENTO DE SENTENCAS JUDICIAIS</v>
          </cell>
          <cell r="G11" t="str">
            <v>0625</v>
          </cell>
          <cell r="H11" t="str">
            <v>SENTENCAS JUDICIAIS TRANSITADAS EM JULGADO DE PEQUENO VALOR</v>
          </cell>
          <cell r="I11" t="str">
            <v>2</v>
          </cell>
          <cell r="J11" t="str">
            <v>1002</v>
          </cell>
          <cell r="K11" t="str">
            <v>ATIVIDADES-FIM DA SEGURIDADE SOCIAL</v>
          </cell>
          <cell r="L11" t="str">
            <v>3</v>
          </cell>
          <cell r="M11">
            <v>1692161785</v>
          </cell>
          <cell r="O11">
            <v>1691819999.45</v>
          </cell>
          <cell r="P11">
            <v>1691819999.45</v>
          </cell>
          <cell r="Q11">
            <v>1691819999.45</v>
          </cell>
        </row>
        <row r="12">
          <cell r="A12" t="str">
            <v>36211</v>
          </cell>
          <cell r="B12" t="str">
            <v>FUNDACAO NACIONAL DE SAUDE</v>
          </cell>
          <cell r="C12" t="str">
            <v>28</v>
          </cell>
          <cell r="D12" t="str">
            <v>846</v>
          </cell>
          <cell r="E12" t="str">
            <v>0901</v>
          </cell>
          <cell r="F12" t="str">
            <v>OPERACOES ESPECIAIS: CUMPRIMENTO DE SENTENCAS JUDICIAIS</v>
          </cell>
          <cell r="G12" t="str">
            <v>00WU</v>
          </cell>
          <cell r="H12" t="str">
            <v>SENTENCAS JUDICIAIS TRANSITADAS EM JULGADO (PRECATORIOS) - E</v>
          </cell>
          <cell r="I12" t="str">
            <v>2</v>
          </cell>
          <cell r="J12" t="str">
            <v>1001</v>
          </cell>
          <cell r="K12" t="str">
            <v>RECURSOS LIVRES DA SEGURIDADE SOCIAL</v>
          </cell>
          <cell r="L12" t="str">
            <v>3</v>
          </cell>
          <cell r="M12">
            <v>277126</v>
          </cell>
          <cell r="N12">
            <v>277126</v>
          </cell>
          <cell r="O12">
            <v>277126</v>
          </cell>
          <cell r="P12">
            <v>277126</v>
          </cell>
          <cell r="Q12">
            <v>277126</v>
          </cell>
        </row>
        <row r="13">
          <cell r="A13" t="str">
            <v>36211</v>
          </cell>
          <cell r="B13" t="str">
            <v>FUNDACAO NACIONAL DE SAUDE</v>
          </cell>
          <cell r="C13" t="str">
            <v>28</v>
          </cell>
          <cell r="D13" t="str">
            <v>846</v>
          </cell>
          <cell r="E13" t="str">
            <v>0901</v>
          </cell>
          <cell r="F13" t="str">
            <v>OPERACOES ESPECIAIS: CUMPRIMENTO DE SENTENCAS JUDICIAIS</v>
          </cell>
          <cell r="G13" t="str">
            <v>00WU</v>
          </cell>
          <cell r="H13" t="str">
            <v>SENTENCAS JUDICIAIS TRANSITADAS EM JULGADO (PRECATORIOS) - E</v>
          </cell>
          <cell r="I13" t="str">
            <v>2</v>
          </cell>
          <cell r="J13" t="str">
            <v>1001</v>
          </cell>
          <cell r="K13" t="str">
            <v>RECURSOS LIVRES DA SEGURIDADE SOCIAL</v>
          </cell>
          <cell r="L13" t="str">
            <v>1</v>
          </cell>
          <cell r="M13">
            <v>3932888.39</v>
          </cell>
          <cell r="N13">
            <v>3932889</v>
          </cell>
          <cell r="O13">
            <v>3932888.39</v>
          </cell>
          <cell r="P13">
            <v>3932888.39</v>
          </cell>
          <cell r="Q13">
            <v>3932888.39</v>
          </cell>
        </row>
        <row r="14">
          <cell r="A14" t="str">
            <v>36212</v>
          </cell>
          <cell r="B14" t="str">
            <v>AGENCIA NACIONAL DE VIGILANCIA SANITARIA</v>
          </cell>
          <cell r="C14" t="str">
            <v>28</v>
          </cell>
          <cell r="D14" t="str">
            <v>846</v>
          </cell>
          <cell r="E14" t="str">
            <v>0901</v>
          </cell>
          <cell r="F14" t="str">
            <v>OPERACOES ESPECIAIS: CUMPRIMENTO DE SENTENCAS JUDICIAIS</v>
          </cell>
          <cell r="G14" t="str">
            <v>00WU</v>
          </cell>
          <cell r="H14" t="str">
            <v>SENTENCAS JUDICIAIS TRANSITADAS EM JULGADO (PRECATORIOS) - E</v>
          </cell>
          <cell r="I14" t="str">
            <v>2</v>
          </cell>
          <cell r="J14" t="str">
            <v>1001</v>
          </cell>
          <cell r="K14" t="str">
            <v>RECURSOS LIVRES DA SEGURIDADE SOCIAL</v>
          </cell>
          <cell r="L14" t="str">
            <v>1</v>
          </cell>
          <cell r="M14">
            <v>1136402</v>
          </cell>
          <cell r="N14">
            <v>1136402</v>
          </cell>
          <cell r="O14">
            <v>1136402</v>
          </cell>
          <cell r="P14">
            <v>1136402</v>
          </cell>
          <cell r="Q14">
            <v>1136402</v>
          </cell>
        </row>
        <row r="15">
          <cell r="A15" t="str">
            <v>36213</v>
          </cell>
          <cell r="B15" t="str">
            <v>AGENCIA NACIONAL DE SAUDE SUPLEMENTAR</v>
          </cell>
          <cell r="C15" t="str">
            <v>28</v>
          </cell>
          <cell r="D15" t="str">
            <v>846</v>
          </cell>
          <cell r="E15" t="str">
            <v>0901</v>
          </cell>
          <cell r="F15" t="str">
            <v>OPERACOES ESPECIAIS: CUMPRIMENTO DE SENTENCAS JUDICIAIS</v>
          </cell>
          <cell r="G15" t="str">
            <v>00WU</v>
          </cell>
          <cell r="H15" t="str">
            <v>SENTENCAS JUDICIAIS TRANSITADAS EM JULGADO (PRECATORIOS) - E</v>
          </cell>
          <cell r="I15" t="str">
            <v>2</v>
          </cell>
          <cell r="J15" t="str">
            <v>1003</v>
          </cell>
          <cell r="K15" t="str">
            <v>RECURSOS UO APLICACAO SEGURIDADE SOCIAL</v>
          </cell>
          <cell r="L15" t="str">
            <v>3</v>
          </cell>
          <cell r="M15">
            <v>62182881.189999998</v>
          </cell>
          <cell r="N15">
            <v>62182882</v>
          </cell>
          <cell r="O15">
            <v>62182881.189999998</v>
          </cell>
          <cell r="P15">
            <v>62182881.189999998</v>
          </cell>
          <cell r="Q15">
            <v>62182881.189999998</v>
          </cell>
        </row>
        <row r="16">
          <cell r="A16" t="str">
            <v>36901</v>
          </cell>
          <cell r="B16" t="str">
            <v>FUNDO NACIONAL DE SAUDE</v>
          </cell>
          <cell r="C16" t="str">
            <v>28</v>
          </cell>
          <cell r="D16" t="str">
            <v>846</v>
          </cell>
          <cell r="E16" t="str">
            <v>0901</v>
          </cell>
          <cell r="F16" t="str">
            <v>OPERACOES ESPECIAIS: CUMPRIMENTO DE SENTENCAS JUDICIAIS</v>
          </cell>
          <cell r="G16" t="str">
            <v>00WU</v>
          </cell>
          <cell r="H16" t="str">
            <v>SENTENCAS JUDICIAIS TRANSITADAS EM JULGADO (PRECATORIOS) - E</v>
          </cell>
          <cell r="I16" t="str">
            <v>2</v>
          </cell>
          <cell r="J16" t="str">
            <v>1001</v>
          </cell>
          <cell r="K16" t="str">
            <v>RECURSOS LIVRES DA SEGURIDADE SOCIAL</v>
          </cell>
          <cell r="L16" t="str">
            <v>3</v>
          </cell>
          <cell r="M16">
            <v>23042445.780000001</v>
          </cell>
          <cell r="N16">
            <v>23042446</v>
          </cell>
          <cell r="O16">
            <v>23042445.780000001</v>
          </cell>
          <cell r="P16">
            <v>23042445.780000001</v>
          </cell>
          <cell r="Q16">
            <v>23042445.780000001</v>
          </cell>
        </row>
        <row r="17">
          <cell r="A17" t="str">
            <v>36901</v>
          </cell>
          <cell r="B17" t="str">
            <v>FUNDO NACIONAL DE SAUDE</v>
          </cell>
          <cell r="C17" t="str">
            <v>28</v>
          </cell>
          <cell r="D17" t="str">
            <v>846</v>
          </cell>
          <cell r="E17" t="str">
            <v>0901</v>
          </cell>
          <cell r="F17" t="str">
            <v>OPERACOES ESPECIAIS: CUMPRIMENTO DE SENTENCAS JUDICIAIS</v>
          </cell>
          <cell r="G17" t="str">
            <v>0625</v>
          </cell>
          <cell r="H17" t="str">
            <v>SENTENCAS JUDICIAIS TRANSITADAS EM JULGADO DE PEQUENO VALOR</v>
          </cell>
          <cell r="I17" t="str">
            <v>2</v>
          </cell>
          <cell r="J17" t="str">
            <v>1000</v>
          </cell>
          <cell r="K17" t="str">
            <v>RECURSOS LIVRES DA UNIAO</v>
          </cell>
          <cell r="L17" t="str">
            <v>3</v>
          </cell>
          <cell r="M17">
            <v>48107</v>
          </cell>
          <cell r="O17">
            <v>48105.32</v>
          </cell>
          <cell r="P17">
            <v>48105.32</v>
          </cell>
          <cell r="Q17">
            <v>48105.32</v>
          </cell>
        </row>
        <row r="18">
          <cell r="A18" t="str">
            <v>40901</v>
          </cell>
          <cell r="B18" t="str">
            <v>FUNDO DE AMPARO AO TRABALHADOR - FAT</v>
          </cell>
          <cell r="C18" t="str">
            <v>28</v>
          </cell>
          <cell r="D18" t="str">
            <v>846</v>
          </cell>
          <cell r="E18" t="str">
            <v>0901</v>
          </cell>
          <cell r="F18" t="str">
            <v>OPERACOES ESPECIAIS: CUMPRIMENTO DE SENTENCAS JUDICIAIS</v>
          </cell>
          <cell r="G18" t="str">
            <v>00WU</v>
          </cell>
          <cell r="H18" t="str">
            <v>SENTENCAS JUDICIAIS TRANSITADAS EM JULGADO (PRECATORIOS) - E</v>
          </cell>
          <cell r="I18" t="str">
            <v>2</v>
          </cell>
          <cell r="J18" t="str">
            <v>1040</v>
          </cell>
          <cell r="K18" t="str">
            <v>SEGURO-DESEMPREGO, ABONO SALARIAL E PREV.SOC.</v>
          </cell>
          <cell r="L18" t="str">
            <v>3</v>
          </cell>
          <cell r="M18">
            <v>114535.6</v>
          </cell>
          <cell r="N18">
            <v>114536</v>
          </cell>
          <cell r="O18">
            <v>114535.6</v>
          </cell>
          <cell r="P18">
            <v>114535.6</v>
          </cell>
          <cell r="Q18">
            <v>114535.6</v>
          </cell>
        </row>
        <row r="19">
          <cell r="A19" t="str">
            <v>40901</v>
          </cell>
          <cell r="B19" t="str">
            <v>FUNDO DE AMPARO AO TRABALHADOR - FAT</v>
          </cell>
          <cell r="C19" t="str">
            <v>28</v>
          </cell>
          <cell r="D19" t="str">
            <v>846</v>
          </cell>
          <cell r="E19" t="str">
            <v>0901</v>
          </cell>
          <cell r="F19" t="str">
            <v>OPERACOES ESPECIAIS: CUMPRIMENTO DE SENTENCAS JUDICIAIS</v>
          </cell>
          <cell r="G19" t="str">
            <v>0625</v>
          </cell>
          <cell r="H19" t="str">
            <v>SENTENCAS JUDICIAIS TRANSITADAS EM JULGADO DE PEQUENO VALOR</v>
          </cell>
          <cell r="I19" t="str">
            <v>2</v>
          </cell>
          <cell r="J19" t="str">
            <v>1040</v>
          </cell>
          <cell r="K19" t="str">
            <v>SEGURO-DESEMPREGO, ABONO SALARIAL E PREV.SOC.</v>
          </cell>
          <cell r="L19" t="str">
            <v>3</v>
          </cell>
          <cell r="M19">
            <v>272663</v>
          </cell>
          <cell r="O19">
            <v>272660.64</v>
          </cell>
          <cell r="P19">
            <v>272660.64</v>
          </cell>
          <cell r="Q19">
            <v>272660.64</v>
          </cell>
        </row>
        <row r="20">
          <cell r="A20" t="str">
            <v>55901</v>
          </cell>
          <cell r="B20" t="str">
            <v>FUNDO NACIONAL DE ASSISTENCIA SOCIAL</v>
          </cell>
          <cell r="C20" t="str">
            <v>28</v>
          </cell>
          <cell r="D20" t="str">
            <v>846</v>
          </cell>
          <cell r="E20" t="str">
            <v>0901</v>
          </cell>
          <cell r="F20" t="str">
            <v>OPERACOES ESPECIAIS: CUMPRIMENTO DE SENTENCAS JUDICIAIS</v>
          </cell>
          <cell r="G20" t="str">
            <v>00WU</v>
          </cell>
          <cell r="H20" t="str">
            <v>SENTENCAS JUDICIAIS TRANSITADAS EM JULGADO (PRECATORIOS) - E</v>
          </cell>
          <cell r="I20" t="str">
            <v>2</v>
          </cell>
          <cell r="J20" t="str">
            <v>1002</v>
          </cell>
          <cell r="K20" t="str">
            <v>ATIVIDADES-FIM DA SEGURIDADE SOCIAL</v>
          </cell>
          <cell r="L20" t="str">
            <v>3</v>
          </cell>
          <cell r="M20">
            <v>90047694.390000001</v>
          </cell>
          <cell r="N20">
            <v>90047695</v>
          </cell>
          <cell r="O20">
            <v>90047694.390000001</v>
          </cell>
          <cell r="P20">
            <v>90047694.390000001</v>
          </cell>
          <cell r="Q20">
            <v>90047694.390000001</v>
          </cell>
        </row>
        <row r="21">
          <cell r="A21" t="str">
            <v>55901</v>
          </cell>
          <cell r="B21" t="str">
            <v>FUNDO NACIONAL DE ASSISTENCIA SOCIAL</v>
          </cell>
          <cell r="C21" t="str">
            <v>28</v>
          </cell>
          <cell r="D21" t="str">
            <v>846</v>
          </cell>
          <cell r="E21" t="str">
            <v>0901</v>
          </cell>
          <cell r="F21" t="str">
            <v>OPERACOES ESPECIAIS: CUMPRIMENTO DE SENTENCAS JUDICIAIS</v>
          </cell>
          <cell r="G21" t="str">
            <v>0625</v>
          </cell>
          <cell r="H21" t="str">
            <v>SENTENCAS JUDICIAIS TRANSITADAS EM JULGADO DE PEQUENO VALOR</v>
          </cell>
          <cell r="I21" t="str">
            <v>2</v>
          </cell>
          <cell r="J21" t="str">
            <v>1002</v>
          </cell>
          <cell r="K21" t="str">
            <v>ATIVIDADES-FIM DA SEGURIDADE SOCIAL</v>
          </cell>
          <cell r="L21" t="str">
            <v>3</v>
          </cell>
          <cell r="M21">
            <v>315263396</v>
          </cell>
          <cell r="O21">
            <v>315223478.02999997</v>
          </cell>
          <cell r="P21">
            <v>315223478.02999997</v>
          </cell>
          <cell r="Q21">
            <v>315223478.02999997</v>
          </cell>
        </row>
        <row r="22">
          <cell r="A22" t="str">
            <v>71103</v>
          </cell>
          <cell r="B22" t="str">
            <v>ENCARGOS FINANC.DA UNIAO-SENTENCAS JUDICIAIS</v>
          </cell>
          <cell r="C22" t="str">
            <v>28</v>
          </cell>
          <cell r="D22" t="str">
            <v>846</v>
          </cell>
          <cell r="E22" t="str">
            <v>0901</v>
          </cell>
          <cell r="F22" t="str">
            <v>OPERACOES ESPECIAIS: CUMPRIMENTO DE SENTENCAS JUDICIAIS</v>
          </cell>
          <cell r="G22" t="str">
            <v>00G5</v>
          </cell>
          <cell r="H22" t="str">
            <v>CONTRIBUICAO DA UNIAO, DE SUAS AUTARQUIAS E FUNDACOES PARA O</v>
          </cell>
          <cell r="I22" t="str">
            <v>1</v>
          </cell>
          <cell r="J22" t="str">
            <v>1000</v>
          </cell>
          <cell r="K22" t="str">
            <v>RECURSOS LIVRES DA UNIAO</v>
          </cell>
          <cell r="L22" t="str">
            <v>1</v>
          </cell>
          <cell r="M22">
            <v>9438806</v>
          </cell>
          <cell r="O22">
            <v>9438798.4399999995</v>
          </cell>
          <cell r="P22">
            <v>9438798.4399999995</v>
          </cell>
          <cell r="Q22">
            <v>9438798.4399999995</v>
          </cell>
        </row>
        <row r="23">
          <cell r="A23" t="str">
            <v>71103</v>
          </cell>
          <cell r="B23" t="str">
            <v>ENCARGOS FINANC.DA UNIAO-SENTENCAS JUDICIAIS</v>
          </cell>
          <cell r="C23" t="str">
            <v>28</v>
          </cell>
          <cell r="D23" t="str">
            <v>846</v>
          </cell>
          <cell r="E23" t="str">
            <v>0901</v>
          </cell>
          <cell r="F23" t="str">
            <v>OPERACOES ESPECIAIS: CUMPRIMENTO DE SENTENCAS JUDICIAIS</v>
          </cell>
          <cell r="G23" t="str">
            <v>00WU</v>
          </cell>
          <cell r="H23" t="str">
            <v>SENTENCAS JUDICIAIS TRANSITADAS EM JULGADO (PRECATORIOS) - E</v>
          </cell>
          <cell r="I23" t="str">
            <v>1</v>
          </cell>
          <cell r="J23" t="str">
            <v>1000</v>
          </cell>
          <cell r="K23" t="str">
            <v>RECURSOS LIVRES DA UNIAO</v>
          </cell>
          <cell r="L23" t="str">
            <v>5</v>
          </cell>
          <cell r="M23">
            <v>382421381.99000001</v>
          </cell>
          <cell r="N23">
            <v>382421382</v>
          </cell>
          <cell r="O23">
            <v>382421381.99000001</v>
          </cell>
          <cell r="P23">
            <v>382421381.99000001</v>
          </cell>
          <cell r="Q23">
            <v>382421381.99000001</v>
          </cell>
        </row>
        <row r="24">
          <cell r="A24" t="str">
            <v>71103</v>
          </cell>
          <cell r="B24" t="str">
            <v>ENCARGOS FINANC.DA UNIAO-SENTENCAS JUDICIAIS</v>
          </cell>
          <cell r="C24" t="str">
            <v>28</v>
          </cell>
          <cell r="D24" t="str">
            <v>846</v>
          </cell>
          <cell r="E24" t="str">
            <v>0901</v>
          </cell>
          <cell r="F24" t="str">
            <v>OPERACOES ESPECIAIS: CUMPRIMENTO DE SENTENCAS JUDICIAIS</v>
          </cell>
          <cell r="G24" t="str">
            <v>00WU</v>
          </cell>
          <cell r="H24" t="str">
            <v>SENTENCAS JUDICIAIS TRANSITADAS EM JULGADO (PRECATORIOS) - E</v>
          </cell>
          <cell r="I24" t="str">
            <v>1</v>
          </cell>
          <cell r="J24" t="str">
            <v>1000</v>
          </cell>
          <cell r="K24" t="str">
            <v>RECURSOS LIVRES DA UNIAO</v>
          </cell>
          <cell r="L24" t="str">
            <v>3</v>
          </cell>
          <cell r="M24">
            <v>8087278835.3599997</v>
          </cell>
          <cell r="N24">
            <v>8087278836</v>
          </cell>
          <cell r="O24">
            <v>8087152175.1400003</v>
          </cell>
          <cell r="P24">
            <v>8087152175.1400003</v>
          </cell>
          <cell r="Q24">
            <v>8087152175.1400003</v>
          </cell>
        </row>
        <row r="25">
          <cell r="A25" t="str">
            <v>71103</v>
          </cell>
          <cell r="B25" t="str">
            <v>ENCARGOS FINANC.DA UNIAO-SENTENCAS JUDICIAIS</v>
          </cell>
          <cell r="C25" t="str">
            <v>28</v>
          </cell>
          <cell r="D25" t="str">
            <v>846</v>
          </cell>
          <cell r="E25" t="str">
            <v>0901</v>
          </cell>
          <cell r="F25" t="str">
            <v>OPERACOES ESPECIAIS: CUMPRIMENTO DE SENTENCAS JUDICIAIS</v>
          </cell>
          <cell r="G25" t="str">
            <v>00WU</v>
          </cell>
          <cell r="H25" t="str">
            <v>SENTENCAS JUDICIAIS TRANSITADAS EM JULGADO (PRECATORIOS) - E</v>
          </cell>
          <cell r="I25" t="str">
            <v>1</v>
          </cell>
          <cell r="J25" t="str">
            <v>1000</v>
          </cell>
          <cell r="K25" t="str">
            <v>RECURSOS LIVRES DA UNIAO</v>
          </cell>
          <cell r="L25" t="str">
            <v>1</v>
          </cell>
          <cell r="M25">
            <v>587308541.82000005</v>
          </cell>
          <cell r="N25">
            <v>587308542</v>
          </cell>
          <cell r="O25">
            <v>587194603.51999998</v>
          </cell>
          <cell r="P25">
            <v>587194603.51999998</v>
          </cell>
          <cell r="Q25">
            <v>587194603.51999998</v>
          </cell>
        </row>
        <row r="26">
          <cell r="A26" t="str">
            <v>71103</v>
          </cell>
          <cell r="B26" t="str">
            <v>ENCARGOS FINANC.DA UNIAO-SENTENCAS JUDICIAIS</v>
          </cell>
          <cell r="C26" t="str">
            <v>28</v>
          </cell>
          <cell r="D26" t="str">
            <v>846</v>
          </cell>
          <cell r="E26" t="str">
            <v>0901</v>
          </cell>
          <cell r="F26" t="str">
            <v>OPERACOES ESPECIAIS: CUMPRIMENTO DE SENTENCAS JUDICIAIS</v>
          </cell>
          <cell r="G26" t="str">
            <v>0625</v>
          </cell>
          <cell r="H26" t="str">
            <v>SENTENCAS JUDICIAIS TRANSITADAS EM JULGADO DE PEQUENO VALOR</v>
          </cell>
          <cell r="I26" t="str">
            <v>1</v>
          </cell>
          <cell r="J26" t="str">
            <v>1000</v>
          </cell>
          <cell r="K26" t="str">
            <v>RECURSOS LIVRES DA UNIAO</v>
          </cell>
          <cell r="L26" t="str">
            <v>5</v>
          </cell>
          <cell r="M26">
            <v>196498</v>
          </cell>
          <cell r="O26">
            <v>196495.37</v>
          </cell>
          <cell r="P26">
            <v>196495.37</v>
          </cell>
          <cell r="Q26">
            <v>196495.37</v>
          </cell>
        </row>
        <row r="27">
          <cell r="A27" t="str">
            <v>71103</v>
          </cell>
          <cell r="B27" t="str">
            <v>ENCARGOS FINANC.DA UNIAO-SENTENCAS JUDICIAIS</v>
          </cell>
          <cell r="C27" t="str">
            <v>28</v>
          </cell>
          <cell r="D27" t="str">
            <v>846</v>
          </cell>
          <cell r="E27" t="str">
            <v>0901</v>
          </cell>
          <cell r="F27" t="str">
            <v>OPERACOES ESPECIAIS: CUMPRIMENTO DE SENTENCAS JUDICIAIS</v>
          </cell>
          <cell r="G27" t="str">
            <v>0625</v>
          </cell>
          <cell r="H27" t="str">
            <v>SENTENCAS JUDICIAIS TRANSITADAS EM JULGADO DE PEQUENO VALOR</v>
          </cell>
          <cell r="I27" t="str">
            <v>1</v>
          </cell>
          <cell r="J27" t="str">
            <v>1000</v>
          </cell>
          <cell r="K27" t="str">
            <v>RECURSOS LIVRES DA UNIAO</v>
          </cell>
          <cell r="L27" t="str">
            <v>3</v>
          </cell>
          <cell r="M27">
            <v>502566341</v>
          </cell>
          <cell r="O27">
            <v>502352447.91000003</v>
          </cell>
          <cell r="P27">
            <v>502352447.91000003</v>
          </cell>
          <cell r="Q27">
            <v>502352447.91000003</v>
          </cell>
        </row>
        <row r="28">
          <cell r="A28" t="str">
            <v>71103</v>
          </cell>
          <cell r="B28" t="str">
            <v>ENCARGOS FINANC.DA UNIAO-SENTENCAS JUDICIAIS</v>
          </cell>
          <cell r="C28" t="str">
            <v>28</v>
          </cell>
          <cell r="D28" t="str">
            <v>846</v>
          </cell>
          <cell r="E28" t="str">
            <v>0901</v>
          </cell>
          <cell r="F28" t="str">
            <v>OPERACOES ESPECIAIS: CUMPRIMENTO DE SENTENCAS JUDICIAIS</v>
          </cell>
          <cell r="G28" t="str">
            <v>0625</v>
          </cell>
          <cell r="H28" t="str">
            <v>SENTENCAS JUDICIAIS TRANSITADAS EM JULGADO DE PEQUENO VALOR</v>
          </cell>
          <cell r="I28" t="str">
            <v>1</v>
          </cell>
          <cell r="J28" t="str">
            <v>1000</v>
          </cell>
          <cell r="K28" t="str">
            <v>RECURSOS LIVRES DA UNIAO</v>
          </cell>
          <cell r="L28" t="str">
            <v>1</v>
          </cell>
          <cell r="M28">
            <v>47479456</v>
          </cell>
          <cell r="O28">
            <v>47473239.359999999</v>
          </cell>
          <cell r="P28">
            <v>47473239.359999999</v>
          </cell>
          <cell r="Q28">
            <v>47473239.359999999</v>
          </cell>
        </row>
        <row r="29">
          <cell r="A29" t="str">
            <v>71103</v>
          </cell>
          <cell r="B29" t="str">
            <v>ENCARGOS FINANC.DA UNIAO-SENTENCAS JUDICIAIS</v>
          </cell>
          <cell r="C29" t="str">
            <v>28</v>
          </cell>
          <cell r="D29" t="str">
            <v>846</v>
          </cell>
          <cell r="E29" t="str">
            <v>0901</v>
          </cell>
          <cell r="F29" t="str">
            <v>OPERACOES ESPECIAIS: CUMPRIMENTO DE SENTENCAS JUDICIAIS</v>
          </cell>
          <cell r="G29" t="str">
            <v>0EC7</v>
          </cell>
          <cell r="H29" t="str">
            <v>SENTENCAS JUDICIAIS TRANSITADAS EM JULGADO (PRECATORIOS RELA</v>
          </cell>
          <cell r="I29" t="str">
            <v>1</v>
          </cell>
          <cell r="J29" t="str">
            <v>1000</v>
          </cell>
          <cell r="K29" t="str">
            <v>RECURSOS LIVRES DA UNIAO</v>
          </cell>
          <cell r="L29" t="str">
            <v>3</v>
          </cell>
          <cell r="M29">
            <v>174109.69</v>
          </cell>
          <cell r="N29">
            <v>174110</v>
          </cell>
          <cell r="O29">
            <v>174109.69</v>
          </cell>
          <cell r="P29">
            <v>174109.69</v>
          </cell>
          <cell r="Q29">
            <v>174109.69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5"/>
  <sheetViews>
    <sheetView showGridLines="0" tabSelected="1" view="pageBreakPreview" zoomScale="80" zoomScaleNormal="100" zoomScaleSheetLayoutView="80" workbookViewId="0"/>
  </sheetViews>
  <sheetFormatPr defaultColWidth="9.1796875" defaultRowHeight="25.5" customHeight="1" x14ac:dyDescent="0.25"/>
  <cols>
    <col min="1" max="1" width="17.7265625" style="5" customWidth="1"/>
    <col min="2" max="2" width="35.7265625" style="5" customWidth="1"/>
    <col min="3" max="4" width="15.7265625" style="5" customWidth="1"/>
    <col min="5" max="6" width="55.7265625" style="5" customWidth="1"/>
    <col min="7" max="8" width="8.7265625" style="5" customWidth="1"/>
    <col min="9" max="9" width="35.7265625" style="5" customWidth="1"/>
    <col min="10" max="10" width="8.7265625" style="5" customWidth="1"/>
    <col min="11" max="11" width="14.7265625" style="5" bestFit="1" customWidth="1"/>
    <col min="12" max="12" width="11.26953125" style="5" bestFit="1" customWidth="1"/>
    <col min="13" max="13" width="12.453125" style="5" bestFit="1" customWidth="1"/>
    <col min="14" max="14" width="14.81640625" style="5" bestFit="1" customWidth="1"/>
    <col min="15" max="15" width="15.453125" style="5" bestFit="1" customWidth="1"/>
    <col min="16" max="16" width="19.1796875" style="5" customWidth="1"/>
    <col min="17" max="17" width="21.26953125" style="5" customWidth="1"/>
    <col min="18" max="19" width="19.7265625" style="5" customWidth="1"/>
    <col min="20" max="20" width="8.7265625" style="5" customWidth="1"/>
    <col min="21" max="21" width="18.453125" style="5" customWidth="1"/>
    <col min="22" max="22" width="8.7265625" style="5" customWidth="1"/>
    <col min="23" max="23" width="18.453125" style="5" customWidth="1"/>
    <col min="24" max="24" width="8.7265625" style="5" customWidth="1"/>
    <col min="25" max="30" width="9.1796875" style="5"/>
    <col min="31" max="31" width="9.81640625" style="5" bestFit="1" customWidth="1"/>
    <col min="32" max="32" width="12.26953125" style="5" customWidth="1"/>
    <col min="33" max="33" width="9.26953125" style="5" bestFit="1" customWidth="1"/>
    <col min="34" max="35" width="11.7265625" style="5" bestFit="1" customWidth="1"/>
    <col min="36" max="36" width="12.453125" style="5" bestFit="1" customWidth="1"/>
    <col min="37" max="16384" width="9.1796875" style="5"/>
  </cols>
  <sheetData>
    <row r="1" spans="1:24" ht="12.5" x14ac:dyDescent="0.25">
      <c r="A1" s="1" t="s">
        <v>0</v>
      </c>
      <c r="B1" s="1"/>
      <c r="C1" s="1"/>
      <c r="D1" s="1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4"/>
      <c r="V1" s="2"/>
      <c r="W1" s="4"/>
      <c r="X1" s="2"/>
    </row>
    <row r="2" spans="1:24" ht="12.5" x14ac:dyDescent="0.25">
      <c r="A2" s="1" t="s">
        <v>1</v>
      </c>
      <c r="B2" s="1" t="s">
        <v>2</v>
      </c>
      <c r="C2" s="1"/>
      <c r="D2" s="1"/>
      <c r="E2" s="2"/>
      <c r="F2" s="2"/>
      <c r="G2" s="2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4"/>
      <c r="V2" s="2"/>
      <c r="W2" s="4"/>
      <c r="X2" s="2"/>
    </row>
    <row r="3" spans="1:24" ht="12.5" x14ac:dyDescent="0.25">
      <c r="A3" s="1" t="s">
        <v>3</v>
      </c>
      <c r="B3" s="6" t="s">
        <v>4</v>
      </c>
      <c r="C3" s="6"/>
      <c r="D3" s="6"/>
      <c r="E3" s="2"/>
      <c r="F3" s="2"/>
      <c r="G3" s="2"/>
      <c r="H3" s="3"/>
      <c r="I3" s="3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V3" s="2"/>
      <c r="W3" s="4"/>
      <c r="X3" s="2"/>
    </row>
    <row r="4" spans="1:24" ht="12.5" x14ac:dyDescent="0.25">
      <c r="A4" s="5" t="s">
        <v>5</v>
      </c>
      <c r="B4" s="7">
        <v>46204</v>
      </c>
      <c r="C4" s="8"/>
      <c r="E4" s="2"/>
      <c r="F4" s="2"/>
      <c r="G4" s="2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4"/>
      <c r="V4" s="2"/>
      <c r="W4" s="4"/>
      <c r="X4" s="2"/>
    </row>
    <row r="5" spans="1:24" ht="13" x14ac:dyDescent="0.3">
      <c r="A5" s="9" t="s">
        <v>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13" thickBot="1" x14ac:dyDescent="0.3">
      <c r="A6" s="2"/>
      <c r="B6" s="2"/>
      <c r="C6" s="2"/>
      <c r="D6" s="2"/>
      <c r="E6" s="2"/>
      <c r="F6" s="2"/>
      <c r="G6" s="2"/>
      <c r="H6" s="3"/>
      <c r="I6" s="3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4"/>
      <c r="V6" s="2"/>
      <c r="W6" s="4"/>
      <c r="X6" s="2"/>
    </row>
    <row r="7" spans="1:24" ht="28.5" customHeight="1" thickBot="1" x14ac:dyDescent="0.3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2"/>
      <c r="K7" s="13" t="s">
        <v>8</v>
      </c>
      <c r="L7" s="14" t="s">
        <v>9</v>
      </c>
      <c r="M7" s="15"/>
      <c r="N7" s="13" t="s">
        <v>10</v>
      </c>
      <c r="O7" s="13" t="s">
        <v>11</v>
      </c>
      <c r="P7" s="10" t="s">
        <v>12</v>
      </c>
      <c r="Q7" s="12"/>
      <c r="R7" s="13" t="s">
        <v>13</v>
      </c>
      <c r="S7" s="10" t="s">
        <v>14</v>
      </c>
      <c r="T7" s="11"/>
      <c r="U7" s="11"/>
      <c r="V7" s="11"/>
      <c r="W7" s="11"/>
      <c r="X7" s="12"/>
    </row>
    <row r="8" spans="1:24" ht="28.5" customHeight="1" x14ac:dyDescent="0.25">
      <c r="A8" s="16" t="s">
        <v>15</v>
      </c>
      <c r="B8" s="17"/>
      <c r="C8" s="18" t="s">
        <v>16</v>
      </c>
      <c r="D8" s="18" t="s">
        <v>17</v>
      </c>
      <c r="E8" s="16" t="s">
        <v>18</v>
      </c>
      <c r="F8" s="17"/>
      <c r="G8" s="18" t="s">
        <v>19</v>
      </c>
      <c r="H8" s="19" t="s">
        <v>20</v>
      </c>
      <c r="I8" s="20"/>
      <c r="J8" s="18" t="s">
        <v>21</v>
      </c>
      <c r="K8" s="21"/>
      <c r="L8" s="22" t="s">
        <v>22</v>
      </c>
      <c r="M8" s="22" t="s">
        <v>23</v>
      </c>
      <c r="N8" s="21"/>
      <c r="O8" s="21"/>
      <c r="P8" s="23" t="s">
        <v>24</v>
      </c>
      <c r="Q8" s="23" t="s">
        <v>25</v>
      </c>
      <c r="R8" s="21"/>
      <c r="S8" s="24" t="s">
        <v>26</v>
      </c>
      <c r="T8" s="25" t="s">
        <v>27</v>
      </c>
      <c r="U8" s="24" t="s">
        <v>28</v>
      </c>
      <c r="V8" s="26" t="s">
        <v>27</v>
      </c>
      <c r="W8" s="27" t="s">
        <v>29</v>
      </c>
      <c r="X8" s="26" t="s">
        <v>27</v>
      </c>
    </row>
    <row r="9" spans="1:24" ht="28.5" customHeight="1" thickBot="1" x14ac:dyDescent="0.3">
      <c r="A9" s="28" t="s">
        <v>30</v>
      </c>
      <c r="B9" s="28" t="s">
        <v>31</v>
      </c>
      <c r="C9" s="29"/>
      <c r="D9" s="29"/>
      <c r="E9" s="30" t="s">
        <v>32</v>
      </c>
      <c r="F9" s="30" t="s">
        <v>33</v>
      </c>
      <c r="G9" s="29"/>
      <c r="H9" s="30" t="s">
        <v>30</v>
      </c>
      <c r="I9" s="30" t="s">
        <v>31</v>
      </c>
      <c r="J9" s="29"/>
      <c r="K9" s="28" t="s">
        <v>34</v>
      </c>
      <c r="L9" s="30" t="s">
        <v>35</v>
      </c>
      <c r="M9" s="30" t="s">
        <v>36</v>
      </c>
      <c r="N9" s="30" t="s">
        <v>37</v>
      </c>
      <c r="O9" s="30" t="s">
        <v>38</v>
      </c>
      <c r="P9" s="30" t="s">
        <v>39</v>
      </c>
      <c r="Q9" s="30" t="s">
        <v>40</v>
      </c>
      <c r="R9" s="28" t="s">
        <v>41</v>
      </c>
      <c r="S9" s="31" t="s">
        <v>42</v>
      </c>
      <c r="T9" s="32" t="s">
        <v>43</v>
      </c>
      <c r="U9" s="31" t="s">
        <v>44</v>
      </c>
      <c r="V9" s="32" t="s">
        <v>45</v>
      </c>
      <c r="W9" s="33" t="s">
        <v>46</v>
      </c>
      <c r="X9" s="32" t="s">
        <v>47</v>
      </c>
    </row>
    <row r="10" spans="1:24" s="41" customFormat="1" ht="28.5" customHeight="1" x14ac:dyDescent="0.25">
      <c r="A10" s="34" t="str">
        <f>'[1]Access-Jul'!A10</f>
        <v>33904</v>
      </c>
      <c r="B10" s="34" t="str">
        <f>'[1]Access-Jul'!B10</f>
        <v>FUNDO DO REGIME GERAL DA PREVIDENCIA SOCIAL</v>
      </c>
      <c r="C10" s="34" t="str">
        <f>CONCATENATE('[1]Access-Jul'!C10,".",'[1]Access-Jul'!D10)</f>
        <v>28.846</v>
      </c>
      <c r="D10" s="34" t="str">
        <f>CONCATENATE('[1]Access-Jul'!E10,".",'[1]Access-Jul'!G10)</f>
        <v>0901.00WU</v>
      </c>
      <c r="E10" s="35" t="str">
        <f>'[1]Access-Jul'!F10</f>
        <v>OPERACOES ESPECIAIS: CUMPRIMENTO DE SENTENCAS JUDICIAIS</v>
      </c>
      <c r="F10" s="36" t="str">
        <f>'[1]Access-Jul'!H10</f>
        <v>SENTENCAS JUDICIAIS TRANSITADAS EM JULGADO (PRECATORIOS) - E</v>
      </c>
      <c r="G10" s="34" t="str">
        <f>'[1]Access-Jul'!I10</f>
        <v>2</v>
      </c>
      <c r="H10" s="34" t="str">
        <f>'[1]Access-Jul'!J10</f>
        <v>1002</v>
      </c>
      <c r="I10" s="35" t="str">
        <f>'[1]Access-Jul'!K10</f>
        <v>ATIVIDADES-FIM DA SEGURIDADE SOCIAL</v>
      </c>
      <c r="J10" s="34" t="str">
        <f>'[1]Access-Jul'!L10</f>
        <v>3</v>
      </c>
      <c r="K10" s="37"/>
      <c r="L10" s="37"/>
      <c r="M10" s="37"/>
      <c r="N10" s="38">
        <f t="shared" ref="N10:N29" si="0">K10+L10-M10</f>
        <v>0</v>
      </c>
      <c r="O10" s="37">
        <v>0</v>
      </c>
      <c r="P10" s="39">
        <f>IF('[1]Access-Jul'!N10=0,'[1]Access-Jul'!M10,0)</f>
        <v>0</v>
      </c>
      <c r="Q10" s="39">
        <f>IF('[1]Access-Jul'!N10&gt;0,'[1]Access-Jul'!N10-('[1]Access-Jul'!N10-'[1]Access-Jul'!M10),0)</f>
        <v>7879169267.1700001</v>
      </c>
      <c r="R10" s="39">
        <f>N10-O10+P10+Q10</f>
        <v>7879169267.1700001</v>
      </c>
      <c r="S10" s="39">
        <f>'[1]Access-Jul'!O10</f>
        <v>7876608120.8599997</v>
      </c>
      <c r="T10" s="40">
        <f t="shared" ref="T10:T30" si="1">IF(R10&gt;0,S10/R10,0)</f>
        <v>0.99967494716471295</v>
      </c>
      <c r="U10" s="39">
        <f>'[1]Access-Jul'!P10</f>
        <v>7876608120.8599997</v>
      </c>
      <c r="V10" s="40">
        <f t="shared" ref="V10:V30" si="2">IF(R10&gt;0,U10/R10,0)</f>
        <v>0.99967494716471295</v>
      </c>
      <c r="W10" s="39">
        <f>'[1]Access-Jul'!Q10</f>
        <v>7876608120.8599997</v>
      </c>
      <c r="X10" s="40">
        <f t="shared" ref="X10:X30" si="3">IF(R10&gt;0,W10/R10,0)</f>
        <v>0.99967494716471295</v>
      </c>
    </row>
    <row r="11" spans="1:24" s="41" customFormat="1" ht="28.5" customHeight="1" x14ac:dyDescent="0.25">
      <c r="A11" s="34" t="str">
        <f>'[1]Access-Jul'!A11</f>
        <v>33904</v>
      </c>
      <c r="B11" s="34" t="str">
        <f>'[1]Access-Jul'!B11</f>
        <v>FUNDO DO REGIME GERAL DA PREVIDENCIA SOCIAL</v>
      </c>
      <c r="C11" s="34" t="str">
        <f>CONCATENATE('[1]Access-Jul'!C11,".",'[1]Access-Jul'!D11)</f>
        <v>28.846</v>
      </c>
      <c r="D11" s="34" t="str">
        <f>CONCATENATE('[1]Access-Jul'!E11,".",'[1]Access-Jul'!G11)</f>
        <v>0901.0625</v>
      </c>
      <c r="E11" s="35" t="str">
        <f>'[1]Access-Jul'!F11</f>
        <v>OPERACOES ESPECIAIS: CUMPRIMENTO DE SENTENCAS JUDICIAIS</v>
      </c>
      <c r="F11" s="36" t="str">
        <f>'[1]Access-Jul'!H11</f>
        <v>SENTENCAS JUDICIAIS TRANSITADAS EM JULGADO DE PEQUENO VALOR</v>
      </c>
      <c r="G11" s="34" t="str">
        <f>'[1]Access-Jul'!I11</f>
        <v>2</v>
      </c>
      <c r="H11" s="34" t="str">
        <f>'[1]Access-Jul'!J11</f>
        <v>1002</v>
      </c>
      <c r="I11" s="35" t="str">
        <f>'[1]Access-Jul'!K11</f>
        <v>ATIVIDADES-FIM DA SEGURIDADE SOCIAL</v>
      </c>
      <c r="J11" s="34" t="str">
        <f>'[1]Access-Jul'!L11</f>
        <v>3</v>
      </c>
      <c r="K11" s="37"/>
      <c r="L11" s="37"/>
      <c r="M11" s="37"/>
      <c r="N11" s="38">
        <f t="shared" si="0"/>
        <v>0</v>
      </c>
      <c r="O11" s="37">
        <v>0</v>
      </c>
      <c r="P11" s="39">
        <f>IF('[1]Access-Jul'!N11=0,'[1]Access-Jul'!M11,0)</f>
        <v>1692161785</v>
      </c>
      <c r="Q11" s="39">
        <f>IF('[1]Access-Jul'!N11&gt;0,'[1]Access-Jul'!N11-('[1]Access-Jul'!N11-'[1]Access-Jul'!M11),0)</f>
        <v>0</v>
      </c>
      <c r="R11" s="39">
        <f t="shared" ref="R11:R29" si="4">N11-O11+P11+Q11</f>
        <v>1692161785</v>
      </c>
      <c r="S11" s="39">
        <f>'[1]Access-Jul'!O11</f>
        <v>1691819999.45</v>
      </c>
      <c r="T11" s="40">
        <f t="shared" si="1"/>
        <v>0.99979801839692295</v>
      </c>
      <c r="U11" s="39">
        <f>'[1]Access-Jul'!P11</f>
        <v>1691819999.45</v>
      </c>
      <c r="V11" s="40">
        <f t="shared" si="2"/>
        <v>0.99979801839692295</v>
      </c>
      <c r="W11" s="39">
        <f>'[1]Access-Jul'!Q11</f>
        <v>1691819999.45</v>
      </c>
      <c r="X11" s="40">
        <f t="shared" si="3"/>
        <v>0.99979801839692295</v>
      </c>
    </row>
    <row r="12" spans="1:24" s="41" customFormat="1" ht="28.5" customHeight="1" x14ac:dyDescent="0.25">
      <c r="A12" s="34" t="str">
        <f>'[1]Access-Jul'!A12</f>
        <v>36211</v>
      </c>
      <c r="B12" s="34" t="str">
        <f>'[1]Access-Jul'!B12</f>
        <v>FUNDACAO NACIONAL DE SAUDE</v>
      </c>
      <c r="C12" s="34" t="str">
        <f>CONCATENATE('[1]Access-Jul'!C12,".",'[1]Access-Jul'!D12)</f>
        <v>28.846</v>
      </c>
      <c r="D12" s="34" t="str">
        <f>CONCATENATE('[1]Access-Jul'!E12,".",'[1]Access-Jul'!G12)</f>
        <v>0901.00WU</v>
      </c>
      <c r="E12" s="35" t="str">
        <f>'[1]Access-Jul'!F12</f>
        <v>OPERACOES ESPECIAIS: CUMPRIMENTO DE SENTENCAS JUDICIAIS</v>
      </c>
      <c r="F12" s="36" t="str">
        <f>'[1]Access-Jul'!H12</f>
        <v>SENTENCAS JUDICIAIS TRANSITADAS EM JULGADO (PRECATORIOS) - E</v>
      </c>
      <c r="G12" s="34" t="str">
        <f>'[1]Access-Jul'!I12</f>
        <v>2</v>
      </c>
      <c r="H12" s="34" t="str">
        <f>'[1]Access-Jul'!J12</f>
        <v>1001</v>
      </c>
      <c r="I12" s="35" t="str">
        <f>'[1]Access-Jul'!K12</f>
        <v>RECURSOS LIVRES DA SEGURIDADE SOCIAL</v>
      </c>
      <c r="J12" s="34" t="str">
        <f>'[1]Access-Jul'!L12</f>
        <v>3</v>
      </c>
      <c r="K12" s="37"/>
      <c r="L12" s="37"/>
      <c r="M12" s="37"/>
      <c r="N12" s="38">
        <f t="shared" si="0"/>
        <v>0</v>
      </c>
      <c r="O12" s="37">
        <v>0</v>
      </c>
      <c r="P12" s="39">
        <f>IF('[1]Access-Jul'!N12=0,'[1]Access-Jul'!M12,0)</f>
        <v>0</v>
      </c>
      <c r="Q12" s="39">
        <f>IF('[1]Access-Jul'!N12&gt;0,'[1]Access-Jul'!N12-('[1]Access-Jul'!N12-'[1]Access-Jul'!M12),0)</f>
        <v>277126</v>
      </c>
      <c r="R12" s="39">
        <f t="shared" si="4"/>
        <v>277126</v>
      </c>
      <c r="S12" s="39">
        <f>'[1]Access-Jul'!O12</f>
        <v>277126</v>
      </c>
      <c r="T12" s="40">
        <f t="shared" si="1"/>
        <v>1</v>
      </c>
      <c r="U12" s="39">
        <f>'[1]Access-Jul'!P12</f>
        <v>277126</v>
      </c>
      <c r="V12" s="40">
        <f t="shared" si="2"/>
        <v>1</v>
      </c>
      <c r="W12" s="39">
        <f>'[1]Access-Jul'!Q12</f>
        <v>277126</v>
      </c>
      <c r="X12" s="40">
        <f t="shared" si="3"/>
        <v>1</v>
      </c>
    </row>
    <row r="13" spans="1:24" s="41" customFormat="1" ht="28.5" customHeight="1" x14ac:dyDescent="0.25">
      <c r="A13" s="34" t="str">
        <f>'[1]Access-Jul'!A13</f>
        <v>36211</v>
      </c>
      <c r="B13" s="34" t="str">
        <f>'[1]Access-Jul'!B13</f>
        <v>FUNDACAO NACIONAL DE SAUDE</v>
      </c>
      <c r="C13" s="34" t="str">
        <f>CONCATENATE('[1]Access-Jul'!C13,".",'[1]Access-Jul'!D13)</f>
        <v>28.846</v>
      </c>
      <c r="D13" s="34" t="str">
        <f>CONCATENATE('[1]Access-Jul'!E13,".",'[1]Access-Jul'!G13)</f>
        <v>0901.00WU</v>
      </c>
      <c r="E13" s="35" t="str">
        <f>'[1]Access-Jul'!F13</f>
        <v>OPERACOES ESPECIAIS: CUMPRIMENTO DE SENTENCAS JUDICIAIS</v>
      </c>
      <c r="F13" s="36" t="str">
        <f>'[1]Access-Jul'!H13</f>
        <v>SENTENCAS JUDICIAIS TRANSITADAS EM JULGADO (PRECATORIOS) - E</v>
      </c>
      <c r="G13" s="34" t="str">
        <f>'[1]Access-Jul'!I13</f>
        <v>2</v>
      </c>
      <c r="H13" s="34" t="str">
        <f>'[1]Access-Jul'!J13</f>
        <v>1001</v>
      </c>
      <c r="I13" s="35" t="str">
        <f>'[1]Access-Jul'!K13</f>
        <v>RECURSOS LIVRES DA SEGURIDADE SOCIAL</v>
      </c>
      <c r="J13" s="34" t="str">
        <f>'[1]Access-Jul'!L13</f>
        <v>1</v>
      </c>
      <c r="K13" s="37"/>
      <c r="L13" s="37"/>
      <c r="M13" s="37"/>
      <c r="N13" s="38">
        <f t="shared" si="0"/>
        <v>0</v>
      </c>
      <c r="O13" s="37">
        <v>0</v>
      </c>
      <c r="P13" s="39">
        <f>IF('[1]Access-Jul'!N13=0,'[1]Access-Jul'!M13,0)</f>
        <v>0</v>
      </c>
      <c r="Q13" s="39">
        <f>IF('[1]Access-Jul'!N13&gt;0,'[1]Access-Jul'!N13-('[1]Access-Jul'!N13-'[1]Access-Jul'!M13),0)</f>
        <v>3932888.39</v>
      </c>
      <c r="R13" s="39">
        <f t="shared" si="4"/>
        <v>3932888.39</v>
      </c>
      <c r="S13" s="39">
        <f>'[1]Access-Jul'!O13</f>
        <v>3932888.39</v>
      </c>
      <c r="T13" s="40">
        <f t="shared" si="1"/>
        <v>1</v>
      </c>
      <c r="U13" s="39">
        <f>'[1]Access-Jul'!P13</f>
        <v>3932888.39</v>
      </c>
      <c r="V13" s="40">
        <f t="shared" si="2"/>
        <v>1</v>
      </c>
      <c r="W13" s="39">
        <f>'[1]Access-Jul'!Q13</f>
        <v>3932888.39</v>
      </c>
      <c r="X13" s="40">
        <f t="shared" si="3"/>
        <v>1</v>
      </c>
    </row>
    <row r="14" spans="1:24" s="41" customFormat="1" ht="28.5" customHeight="1" x14ac:dyDescent="0.25">
      <c r="A14" s="34" t="str">
        <f>'[1]Access-Jul'!A14</f>
        <v>36212</v>
      </c>
      <c r="B14" s="34" t="str">
        <f>'[1]Access-Jul'!B14</f>
        <v>AGENCIA NACIONAL DE VIGILANCIA SANITARIA</v>
      </c>
      <c r="C14" s="34" t="str">
        <f>CONCATENATE('[1]Access-Jul'!C14,".",'[1]Access-Jul'!D14)</f>
        <v>28.846</v>
      </c>
      <c r="D14" s="34" t="str">
        <f>CONCATENATE('[1]Access-Jul'!E14,".",'[1]Access-Jul'!G14)</f>
        <v>0901.00WU</v>
      </c>
      <c r="E14" s="35" t="str">
        <f>'[1]Access-Jul'!F14</f>
        <v>OPERACOES ESPECIAIS: CUMPRIMENTO DE SENTENCAS JUDICIAIS</v>
      </c>
      <c r="F14" s="36" t="str">
        <f>'[1]Access-Jul'!H14</f>
        <v>SENTENCAS JUDICIAIS TRANSITADAS EM JULGADO (PRECATORIOS) - E</v>
      </c>
      <c r="G14" s="34" t="str">
        <f>'[1]Access-Jul'!I14</f>
        <v>2</v>
      </c>
      <c r="H14" s="34" t="str">
        <f>'[1]Access-Jul'!J14</f>
        <v>1001</v>
      </c>
      <c r="I14" s="35" t="str">
        <f>'[1]Access-Jul'!K14</f>
        <v>RECURSOS LIVRES DA SEGURIDADE SOCIAL</v>
      </c>
      <c r="J14" s="34" t="str">
        <f>'[1]Access-Jul'!L14</f>
        <v>1</v>
      </c>
      <c r="K14" s="37"/>
      <c r="L14" s="37"/>
      <c r="M14" s="37"/>
      <c r="N14" s="38">
        <f t="shared" si="0"/>
        <v>0</v>
      </c>
      <c r="O14" s="37">
        <v>0</v>
      </c>
      <c r="P14" s="39">
        <f>IF('[1]Access-Jul'!N14=0,'[1]Access-Jul'!M14,0)</f>
        <v>0</v>
      </c>
      <c r="Q14" s="39">
        <f>IF('[1]Access-Jul'!N14&gt;0,'[1]Access-Jul'!N14-('[1]Access-Jul'!N14-'[1]Access-Jul'!M14),0)</f>
        <v>1136402</v>
      </c>
      <c r="R14" s="39">
        <f t="shared" si="4"/>
        <v>1136402</v>
      </c>
      <c r="S14" s="39">
        <f>'[1]Access-Jul'!O14</f>
        <v>1136402</v>
      </c>
      <c r="T14" s="40">
        <f t="shared" si="1"/>
        <v>1</v>
      </c>
      <c r="U14" s="39">
        <f>'[1]Access-Jul'!P14</f>
        <v>1136402</v>
      </c>
      <c r="V14" s="40">
        <f t="shared" si="2"/>
        <v>1</v>
      </c>
      <c r="W14" s="39">
        <f>'[1]Access-Jul'!Q14</f>
        <v>1136402</v>
      </c>
      <c r="X14" s="40">
        <f t="shared" si="3"/>
        <v>1</v>
      </c>
    </row>
    <row r="15" spans="1:24" s="41" customFormat="1" ht="28.5" customHeight="1" x14ac:dyDescent="0.25">
      <c r="A15" s="34" t="str">
        <f>'[1]Access-Jul'!A15</f>
        <v>36213</v>
      </c>
      <c r="B15" s="34" t="str">
        <f>'[1]Access-Jul'!B15</f>
        <v>AGENCIA NACIONAL DE SAUDE SUPLEMENTAR</v>
      </c>
      <c r="C15" s="34" t="str">
        <f>CONCATENATE('[1]Access-Jul'!C15,".",'[1]Access-Jul'!D15)</f>
        <v>28.846</v>
      </c>
      <c r="D15" s="34" t="str">
        <f>CONCATENATE('[1]Access-Jul'!E15,".",'[1]Access-Jul'!G15)</f>
        <v>0901.00WU</v>
      </c>
      <c r="E15" s="35" t="str">
        <f>'[1]Access-Jul'!F15</f>
        <v>OPERACOES ESPECIAIS: CUMPRIMENTO DE SENTENCAS JUDICIAIS</v>
      </c>
      <c r="F15" s="36" t="str">
        <f>'[1]Access-Jul'!H15</f>
        <v>SENTENCAS JUDICIAIS TRANSITADAS EM JULGADO (PRECATORIOS) - E</v>
      </c>
      <c r="G15" s="34" t="str">
        <f>'[1]Access-Jul'!I15</f>
        <v>2</v>
      </c>
      <c r="H15" s="34" t="str">
        <f>'[1]Access-Jul'!J15</f>
        <v>1003</v>
      </c>
      <c r="I15" s="35" t="str">
        <f>'[1]Access-Jul'!K15</f>
        <v>RECURSOS UO APLICACAO SEGURIDADE SOCIAL</v>
      </c>
      <c r="J15" s="34" t="str">
        <f>'[1]Access-Jul'!L15</f>
        <v>3</v>
      </c>
      <c r="K15" s="37"/>
      <c r="L15" s="37"/>
      <c r="M15" s="37"/>
      <c r="N15" s="38">
        <f t="shared" si="0"/>
        <v>0</v>
      </c>
      <c r="O15" s="37">
        <v>0</v>
      </c>
      <c r="P15" s="39">
        <f>IF('[1]Access-Jul'!N15=0,'[1]Access-Jul'!M15,0)</f>
        <v>0</v>
      </c>
      <c r="Q15" s="39">
        <f>IF('[1]Access-Jul'!N15&gt;0,'[1]Access-Jul'!N15-('[1]Access-Jul'!N15-'[1]Access-Jul'!M15),0)</f>
        <v>62182881.189999998</v>
      </c>
      <c r="R15" s="39">
        <f t="shared" si="4"/>
        <v>62182881.189999998</v>
      </c>
      <c r="S15" s="39">
        <f>'[1]Access-Jul'!O15</f>
        <v>62182881.189999998</v>
      </c>
      <c r="T15" s="40">
        <f t="shared" si="1"/>
        <v>1</v>
      </c>
      <c r="U15" s="39">
        <f>'[1]Access-Jul'!P15</f>
        <v>62182881.189999998</v>
      </c>
      <c r="V15" s="40">
        <f t="shared" si="2"/>
        <v>1</v>
      </c>
      <c r="W15" s="39">
        <f>'[1]Access-Jul'!Q15</f>
        <v>62182881.189999998</v>
      </c>
      <c r="X15" s="40">
        <f t="shared" si="3"/>
        <v>1</v>
      </c>
    </row>
    <row r="16" spans="1:24" s="41" customFormat="1" ht="28.5" customHeight="1" x14ac:dyDescent="0.25">
      <c r="A16" s="34" t="str">
        <f>'[1]Access-Jul'!A16</f>
        <v>36901</v>
      </c>
      <c r="B16" s="34" t="str">
        <f>'[1]Access-Jul'!B16</f>
        <v>FUNDO NACIONAL DE SAUDE</v>
      </c>
      <c r="C16" s="34" t="str">
        <f>CONCATENATE('[1]Access-Jul'!C16,".",'[1]Access-Jul'!D16)</f>
        <v>28.846</v>
      </c>
      <c r="D16" s="34" t="str">
        <f>CONCATENATE('[1]Access-Jul'!E16,".",'[1]Access-Jul'!G16)</f>
        <v>0901.00WU</v>
      </c>
      <c r="E16" s="35" t="str">
        <f>'[1]Access-Jul'!F16</f>
        <v>OPERACOES ESPECIAIS: CUMPRIMENTO DE SENTENCAS JUDICIAIS</v>
      </c>
      <c r="F16" s="36" t="str">
        <f>'[1]Access-Jul'!H16</f>
        <v>SENTENCAS JUDICIAIS TRANSITADAS EM JULGADO (PRECATORIOS) - E</v>
      </c>
      <c r="G16" s="34" t="str">
        <f>'[1]Access-Jul'!I16</f>
        <v>2</v>
      </c>
      <c r="H16" s="34" t="str">
        <f>'[1]Access-Jul'!J16</f>
        <v>1001</v>
      </c>
      <c r="I16" s="35" t="str">
        <f>'[1]Access-Jul'!K16</f>
        <v>RECURSOS LIVRES DA SEGURIDADE SOCIAL</v>
      </c>
      <c r="J16" s="34" t="str">
        <f>'[1]Access-Jul'!L16</f>
        <v>3</v>
      </c>
      <c r="K16" s="37"/>
      <c r="L16" s="37"/>
      <c r="M16" s="37"/>
      <c r="N16" s="38">
        <f t="shared" si="0"/>
        <v>0</v>
      </c>
      <c r="O16" s="37">
        <v>0</v>
      </c>
      <c r="P16" s="39">
        <f>IF('[1]Access-Jul'!N16=0,'[1]Access-Jul'!M16,0)</f>
        <v>0</v>
      </c>
      <c r="Q16" s="39">
        <f>IF('[1]Access-Jul'!N16&gt;0,'[1]Access-Jul'!N16-('[1]Access-Jul'!N16-'[1]Access-Jul'!M16),0)</f>
        <v>23042445.780000001</v>
      </c>
      <c r="R16" s="39">
        <f t="shared" si="4"/>
        <v>23042445.780000001</v>
      </c>
      <c r="S16" s="39">
        <f>'[1]Access-Jul'!O16</f>
        <v>23042445.780000001</v>
      </c>
      <c r="T16" s="40">
        <f t="shared" si="1"/>
        <v>1</v>
      </c>
      <c r="U16" s="39">
        <f>'[1]Access-Jul'!P16</f>
        <v>23042445.780000001</v>
      </c>
      <c r="V16" s="40">
        <f t="shared" si="2"/>
        <v>1</v>
      </c>
      <c r="W16" s="39">
        <f>'[1]Access-Jul'!Q16</f>
        <v>23042445.780000001</v>
      </c>
      <c r="X16" s="40">
        <f t="shared" si="3"/>
        <v>1</v>
      </c>
    </row>
    <row r="17" spans="1:24" s="41" customFormat="1" ht="28.5" customHeight="1" x14ac:dyDescent="0.25">
      <c r="A17" s="34" t="str">
        <f>'[1]Access-Jul'!A17</f>
        <v>36901</v>
      </c>
      <c r="B17" s="34" t="str">
        <f>'[1]Access-Jul'!B17</f>
        <v>FUNDO NACIONAL DE SAUDE</v>
      </c>
      <c r="C17" s="34" t="str">
        <f>CONCATENATE('[1]Access-Jul'!C17,".",'[1]Access-Jul'!D17)</f>
        <v>28.846</v>
      </c>
      <c r="D17" s="34" t="str">
        <f>CONCATENATE('[1]Access-Jul'!E17,".",'[1]Access-Jul'!G17)</f>
        <v>0901.0625</v>
      </c>
      <c r="E17" s="35" t="str">
        <f>'[1]Access-Jul'!F17</f>
        <v>OPERACOES ESPECIAIS: CUMPRIMENTO DE SENTENCAS JUDICIAIS</v>
      </c>
      <c r="F17" s="36" t="str">
        <f>'[1]Access-Jul'!H17</f>
        <v>SENTENCAS JUDICIAIS TRANSITADAS EM JULGADO DE PEQUENO VALOR</v>
      </c>
      <c r="G17" s="34" t="str">
        <f>'[1]Access-Jul'!I17</f>
        <v>2</v>
      </c>
      <c r="H17" s="34" t="str">
        <f>'[1]Access-Jul'!J17</f>
        <v>1000</v>
      </c>
      <c r="I17" s="35" t="str">
        <f>'[1]Access-Jul'!K17</f>
        <v>RECURSOS LIVRES DA UNIAO</v>
      </c>
      <c r="J17" s="34" t="str">
        <f>'[1]Access-Jul'!L17</f>
        <v>3</v>
      </c>
      <c r="K17" s="37"/>
      <c r="L17" s="37"/>
      <c r="M17" s="37"/>
      <c r="N17" s="38">
        <f t="shared" si="0"/>
        <v>0</v>
      </c>
      <c r="O17" s="37">
        <v>0</v>
      </c>
      <c r="P17" s="39">
        <f>IF('[1]Access-Jul'!N17=0,'[1]Access-Jul'!M17,0)</f>
        <v>48107</v>
      </c>
      <c r="Q17" s="39">
        <f>IF('[1]Access-Jul'!N17&gt;0,'[1]Access-Jul'!N17-('[1]Access-Jul'!N17-'[1]Access-Jul'!M17),0)</f>
        <v>0</v>
      </c>
      <c r="R17" s="39">
        <f t="shared" si="4"/>
        <v>48107</v>
      </c>
      <c r="S17" s="39">
        <f>'[1]Access-Jul'!O17</f>
        <v>48105.32</v>
      </c>
      <c r="T17" s="40">
        <f t="shared" si="1"/>
        <v>0.99996507784729871</v>
      </c>
      <c r="U17" s="39">
        <f>'[1]Access-Jul'!P17</f>
        <v>48105.32</v>
      </c>
      <c r="V17" s="40">
        <f t="shared" si="2"/>
        <v>0.99996507784729871</v>
      </c>
      <c r="W17" s="39">
        <f>'[1]Access-Jul'!Q17</f>
        <v>48105.32</v>
      </c>
      <c r="X17" s="40">
        <f t="shared" si="3"/>
        <v>0.99996507784729871</v>
      </c>
    </row>
    <row r="18" spans="1:24" s="41" customFormat="1" ht="28.5" customHeight="1" x14ac:dyDescent="0.25">
      <c r="A18" s="34" t="str">
        <f>'[1]Access-Jul'!A18</f>
        <v>40901</v>
      </c>
      <c r="B18" s="34" t="str">
        <f>'[1]Access-Jul'!B18</f>
        <v>FUNDO DE AMPARO AO TRABALHADOR - FAT</v>
      </c>
      <c r="C18" s="34" t="str">
        <f>CONCATENATE('[1]Access-Jul'!C18,".",'[1]Access-Jul'!D18)</f>
        <v>28.846</v>
      </c>
      <c r="D18" s="34" t="str">
        <f>CONCATENATE('[1]Access-Jul'!E18,".",'[1]Access-Jul'!G18)</f>
        <v>0901.00WU</v>
      </c>
      <c r="E18" s="35" t="str">
        <f>'[1]Access-Jul'!F18</f>
        <v>OPERACOES ESPECIAIS: CUMPRIMENTO DE SENTENCAS JUDICIAIS</v>
      </c>
      <c r="F18" s="36" t="str">
        <f>'[1]Access-Jul'!H18</f>
        <v>SENTENCAS JUDICIAIS TRANSITADAS EM JULGADO (PRECATORIOS) - E</v>
      </c>
      <c r="G18" s="34" t="str">
        <f>'[1]Access-Jul'!I18</f>
        <v>2</v>
      </c>
      <c r="H18" s="34" t="str">
        <f>'[1]Access-Jul'!J18</f>
        <v>1040</v>
      </c>
      <c r="I18" s="35" t="str">
        <f>'[1]Access-Jul'!K18</f>
        <v>SEGURO-DESEMPREGO, ABONO SALARIAL E PREV.SOC.</v>
      </c>
      <c r="J18" s="34" t="str">
        <f>'[1]Access-Jul'!L18</f>
        <v>3</v>
      </c>
      <c r="K18" s="37"/>
      <c r="L18" s="37"/>
      <c r="M18" s="37"/>
      <c r="N18" s="38">
        <f t="shared" si="0"/>
        <v>0</v>
      </c>
      <c r="O18" s="37">
        <v>0</v>
      </c>
      <c r="P18" s="39">
        <f>IF('[1]Access-Jul'!N18=0,'[1]Access-Jul'!M18,0)</f>
        <v>0</v>
      </c>
      <c r="Q18" s="39">
        <f>IF('[1]Access-Jul'!N18&gt;0,'[1]Access-Jul'!N18-('[1]Access-Jul'!N18-'[1]Access-Jul'!M18),0)</f>
        <v>114535.6</v>
      </c>
      <c r="R18" s="39">
        <f t="shared" si="4"/>
        <v>114535.6</v>
      </c>
      <c r="S18" s="39">
        <f>'[1]Access-Jul'!O18</f>
        <v>114535.6</v>
      </c>
      <c r="T18" s="40">
        <f t="shared" si="1"/>
        <v>1</v>
      </c>
      <c r="U18" s="39">
        <f>'[1]Access-Jul'!P18</f>
        <v>114535.6</v>
      </c>
      <c r="V18" s="40">
        <f t="shared" si="2"/>
        <v>1</v>
      </c>
      <c r="W18" s="39">
        <f>'[1]Access-Jul'!Q18</f>
        <v>114535.6</v>
      </c>
      <c r="X18" s="40">
        <f t="shared" si="3"/>
        <v>1</v>
      </c>
    </row>
    <row r="19" spans="1:24" s="41" customFormat="1" ht="28.5" customHeight="1" x14ac:dyDescent="0.25">
      <c r="A19" s="34" t="str">
        <f>'[1]Access-Jul'!A19</f>
        <v>40901</v>
      </c>
      <c r="B19" s="34" t="str">
        <f>'[1]Access-Jul'!B19</f>
        <v>FUNDO DE AMPARO AO TRABALHADOR - FAT</v>
      </c>
      <c r="C19" s="34" t="str">
        <f>CONCATENATE('[1]Access-Jul'!C19,".",'[1]Access-Jul'!D19)</f>
        <v>28.846</v>
      </c>
      <c r="D19" s="34" t="str">
        <f>CONCATENATE('[1]Access-Jul'!E19,".",'[1]Access-Jul'!G19)</f>
        <v>0901.0625</v>
      </c>
      <c r="E19" s="35" t="str">
        <f>'[1]Access-Jul'!F19</f>
        <v>OPERACOES ESPECIAIS: CUMPRIMENTO DE SENTENCAS JUDICIAIS</v>
      </c>
      <c r="F19" s="36" t="str">
        <f>'[1]Access-Jul'!H19</f>
        <v>SENTENCAS JUDICIAIS TRANSITADAS EM JULGADO DE PEQUENO VALOR</v>
      </c>
      <c r="G19" s="34" t="str">
        <f>'[1]Access-Jul'!I19</f>
        <v>2</v>
      </c>
      <c r="H19" s="34" t="str">
        <f>'[1]Access-Jul'!J19</f>
        <v>1040</v>
      </c>
      <c r="I19" s="35" t="str">
        <f>'[1]Access-Jul'!K19</f>
        <v>SEGURO-DESEMPREGO, ABONO SALARIAL E PREV.SOC.</v>
      </c>
      <c r="J19" s="34" t="str">
        <f>'[1]Access-Jul'!L19</f>
        <v>3</v>
      </c>
      <c r="K19" s="37"/>
      <c r="L19" s="37"/>
      <c r="M19" s="37"/>
      <c r="N19" s="38">
        <f t="shared" si="0"/>
        <v>0</v>
      </c>
      <c r="O19" s="37">
        <v>0</v>
      </c>
      <c r="P19" s="39">
        <f>IF('[1]Access-Jul'!N19=0,'[1]Access-Jul'!M19,0)</f>
        <v>272663</v>
      </c>
      <c r="Q19" s="39">
        <f>IF('[1]Access-Jul'!N19&gt;0,'[1]Access-Jul'!N19-('[1]Access-Jul'!N19-'[1]Access-Jul'!M19),0)</f>
        <v>0</v>
      </c>
      <c r="R19" s="39">
        <f t="shared" si="4"/>
        <v>272663</v>
      </c>
      <c r="S19" s="39">
        <f>'[1]Access-Jul'!O19</f>
        <v>272660.64</v>
      </c>
      <c r="T19" s="40">
        <f t="shared" si="1"/>
        <v>0.99999134462688377</v>
      </c>
      <c r="U19" s="39">
        <f>'[1]Access-Jul'!P19</f>
        <v>272660.64</v>
      </c>
      <c r="V19" s="40">
        <f t="shared" si="2"/>
        <v>0.99999134462688377</v>
      </c>
      <c r="W19" s="39">
        <f>'[1]Access-Jul'!Q19</f>
        <v>272660.64</v>
      </c>
      <c r="X19" s="40">
        <f t="shared" si="3"/>
        <v>0.99999134462688377</v>
      </c>
    </row>
    <row r="20" spans="1:24" s="41" customFormat="1" ht="28.5" customHeight="1" x14ac:dyDescent="0.25">
      <c r="A20" s="34" t="str">
        <f>'[1]Access-Jul'!A20</f>
        <v>55901</v>
      </c>
      <c r="B20" s="34" t="str">
        <f>'[1]Access-Jul'!B20</f>
        <v>FUNDO NACIONAL DE ASSISTENCIA SOCIAL</v>
      </c>
      <c r="C20" s="34" t="str">
        <f>CONCATENATE('[1]Access-Jul'!C20,".",'[1]Access-Jul'!D20)</f>
        <v>28.846</v>
      </c>
      <c r="D20" s="34" t="str">
        <f>CONCATENATE('[1]Access-Jul'!E20,".",'[1]Access-Jul'!G20)</f>
        <v>0901.00WU</v>
      </c>
      <c r="E20" s="35" t="str">
        <f>'[1]Access-Jul'!F20</f>
        <v>OPERACOES ESPECIAIS: CUMPRIMENTO DE SENTENCAS JUDICIAIS</v>
      </c>
      <c r="F20" s="36" t="str">
        <f>'[1]Access-Jul'!H20</f>
        <v>SENTENCAS JUDICIAIS TRANSITADAS EM JULGADO (PRECATORIOS) - E</v>
      </c>
      <c r="G20" s="34" t="str">
        <f>'[1]Access-Jul'!I20</f>
        <v>2</v>
      </c>
      <c r="H20" s="34" t="str">
        <f>'[1]Access-Jul'!J20</f>
        <v>1002</v>
      </c>
      <c r="I20" s="35" t="str">
        <f>'[1]Access-Jul'!K20</f>
        <v>ATIVIDADES-FIM DA SEGURIDADE SOCIAL</v>
      </c>
      <c r="J20" s="34" t="str">
        <f>'[1]Access-Jul'!L20</f>
        <v>3</v>
      </c>
      <c r="K20" s="37"/>
      <c r="L20" s="37"/>
      <c r="M20" s="37"/>
      <c r="N20" s="38">
        <f t="shared" si="0"/>
        <v>0</v>
      </c>
      <c r="O20" s="37">
        <v>0</v>
      </c>
      <c r="P20" s="39">
        <f>IF('[1]Access-Jul'!N20=0,'[1]Access-Jul'!M20,0)</f>
        <v>0</v>
      </c>
      <c r="Q20" s="39">
        <f>IF('[1]Access-Jul'!N20&gt;0,'[1]Access-Jul'!N20-('[1]Access-Jul'!N20-'[1]Access-Jul'!M20),0)</f>
        <v>90047694.390000001</v>
      </c>
      <c r="R20" s="39">
        <f t="shared" si="4"/>
        <v>90047694.390000001</v>
      </c>
      <c r="S20" s="39">
        <f>'[1]Access-Jul'!O20</f>
        <v>90047694.390000001</v>
      </c>
      <c r="T20" s="40">
        <f t="shared" si="1"/>
        <v>1</v>
      </c>
      <c r="U20" s="39">
        <f>'[1]Access-Jul'!P20</f>
        <v>90047694.390000001</v>
      </c>
      <c r="V20" s="40">
        <f t="shared" si="2"/>
        <v>1</v>
      </c>
      <c r="W20" s="39">
        <f>'[1]Access-Jul'!Q20</f>
        <v>90047694.390000001</v>
      </c>
      <c r="X20" s="40">
        <f t="shared" si="3"/>
        <v>1</v>
      </c>
    </row>
    <row r="21" spans="1:24" s="41" customFormat="1" ht="28.5" customHeight="1" x14ac:dyDescent="0.25">
      <c r="A21" s="34" t="str">
        <f>'[1]Access-Jul'!A21</f>
        <v>55901</v>
      </c>
      <c r="B21" s="34" t="str">
        <f>'[1]Access-Jul'!B21</f>
        <v>FUNDO NACIONAL DE ASSISTENCIA SOCIAL</v>
      </c>
      <c r="C21" s="34" t="str">
        <f>CONCATENATE('[1]Access-Jul'!C21,".",'[1]Access-Jul'!D21)</f>
        <v>28.846</v>
      </c>
      <c r="D21" s="34" t="str">
        <f>CONCATENATE('[1]Access-Jul'!E21,".",'[1]Access-Jul'!G21)</f>
        <v>0901.0625</v>
      </c>
      <c r="E21" s="35" t="str">
        <f>'[1]Access-Jul'!F21</f>
        <v>OPERACOES ESPECIAIS: CUMPRIMENTO DE SENTENCAS JUDICIAIS</v>
      </c>
      <c r="F21" s="36" t="str">
        <f>'[1]Access-Jul'!H21</f>
        <v>SENTENCAS JUDICIAIS TRANSITADAS EM JULGADO DE PEQUENO VALOR</v>
      </c>
      <c r="G21" s="34" t="str">
        <f>'[1]Access-Jul'!I21</f>
        <v>2</v>
      </c>
      <c r="H21" s="34" t="str">
        <f>'[1]Access-Jul'!J21</f>
        <v>1002</v>
      </c>
      <c r="I21" s="35" t="str">
        <f>'[1]Access-Jul'!K21</f>
        <v>ATIVIDADES-FIM DA SEGURIDADE SOCIAL</v>
      </c>
      <c r="J21" s="34" t="str">
        <f>'[1]Access-Jul'!L21</f>
        <v>3</v>
      </c>
      <c r="K21" s="37"/>
      <c r="L21" s="37"/>
      <c r="M21" s="37"/>
      <c r="N21" s="38">
        <f t="shared" si="0"/>
        <v>0</v>
      </c>
      <c r="O21" s="37">
        <v>0</v>
      </c>
      <c r="P21" s="39">
        <f>IF('[1]Access-Jul'!N21=0,'[1]Access-Jul'!M21,0)</f>
        <v>315263396</v>
      </c>
      <c r="Q21" s="39">
        <f>IF('[1]Access-Jul'!N21&gt;0,'[1]Access-Jul'!N21-('[1]Access-Jul'!N21-'[1]Access-Jul'!M21),0)</f>
        <v>0</v>
      </c>
      <c r="R21" s="39">
        <f t="shared" si="4"/>
        <v>315263396</v>
      </c>
      <c r="S21" s="39">
        <f>'[1]Access-Jul'!O21</f>
        <v>315223478.02999997</v>
      </c>
      <c r="T21" s="40">
        <f t="shared" si="1"/>
        <v>0.99987338216073762</v>
      </c>
      <c r="U21" s="39">
        <f>'[1]Access-Jul'!P21</f>
        <v>315223478.02999997</v>
      </c>
      <c r="V21" s="40">
        <f t="shared" si="2"/>
        <v>0.99987338216073762</v>
      </c>
      <c r="W21" s="39">
        <f>'[1]Access-Jul'!Q21</f>
        <v>315223478.02999997</v>
      </c>
      <c r="X21" s="40">
        <f t="shared" si="3"/>
        <v>0.99987338216073762</v>
      </c>
    </row>
    <row r="22" spans="1:24" s="41" customFormat="1" ht="28.5" customHeight="1" x14ac:dyDescent="0.25">
      <c r="A22" s="34" t="str">
        <f>'[1]Access-Jul'!A22</f>
        <v>71103</v>
      </c>
      <c r="B22" s="34" t="str">
        <f>'[1]Access-Jul'!B22</f>
        <v>ENCARGOS FINANC.DA UNIAO-SENTENCAS JUDICIAIS</v>
      </c>
      <c r="C22" s="34" t="str">
        <f>CONCATENATE('[1]Access-Jul'!C22,".",'[1]Access-Jul'!D22)</f>
        <v>28.846</v>
      </c>
      <c r="D22" s="34" t="str">
        <f>CONCATENATE('[1]Access-Jul'!E22,".",'[1]Access-Jul'!G22)</f>
        <v>0901.00G5</v>
      </c>
      <c r="E22" s="35" t="str">
        <f>'[1]Access-Jul'!F22</f>
        <v>OPERACOES ESPECIAIS: CUMPRIMENTO DE SENTENCAS JUDICIAIS</v>
      </c>
      <c r="F22" s="36" t="str">
        <f>'[1]Access-Jul'!H22</f>
        <v>CONTRIBUICAO DA UNIAO, DE SUAS AUTARQUIAS E FUNDACOES PARA O</v>
      </c>
      <c r="G22" s="34" t="str">
        <f>'[1]Access-Jul'!I22</f>
        <v>1</v>
      </c>
      <c r="H22" s="34" t="str">
        <f>'[1]Access-Jul'!J22</f>
        <v>1000</v>
      </c>
      <c r="I22" s="35" t="str">
        <f>'[1]Access-Jul'!K22</f>
        <v>RECURSOS LIVRES DA UNIAO</v>
      </c>
      <c r="J22" s="34" t="str">
        <f>'[1]Access-Jul'!L22</f>
        <v>1</v>
      </c>
      <c r="K22" s="37"/>
      <c r="L22" s="37"/>
      <c r="M22" s="37"/>
      <c r="N22" s="38">
        <f t="shared" si="0"/>
        <v>0</v>
      </c>
      <c r="O22" s="37">
        <v>0</v>
      </c>
      <c r="P22" s="39">
        <f>IF('[1]Access-Jul'!N22=0,'[1]Access-Jul'!M22,0)</f>
        <v>9438806</v>
      </c>
      <c r="Q22" s="39">
        <f>IF('[1]Access-Jul'!N22&gt;0,'[1]Access-Jul'!N22-('[1]Access-Jul'!N22-'[1]Access-Jul'!M22),0)</f>
        <v>0</v>
      </c>
      <c r="R22" s="39">
        <f t="shared" si="4"/>
        <v>9438806</v>
      </c>
      <c r="S22" s="39">
        <f>'[1]Access-Jul'!O22</f>
        <v>9438798.4399999995</v>
      </c>
      <c r="T22" s="40">
        <f t="shared" si="1"/>
        <v>0.99999919905123591</v>
      </c>
      <c r="U22" s="39">
        <f>'[1]Access-Jul'!P22</f>
        <v>9438798.4399999995</v>
      </c>
      <c r="V22" s="40">
        <f t="shared" si="2"/>
        <v>0.99999919905123591</v>
      </c>
      <c r="W22" s="39">
        <f>'[1]Access-Jul'!Q22</f>
        <v>9438798.4399999995</v>
      </c>
      <c r="X22" s="40">
        <f t="shared" si="3"/>
        <v>0.99999919905123591</v>
      </c>
    </row>
    <row r="23" spans="1:24" s="41" customFormat="1" ht="28.5" customHeight="1" x14ac:dyDescent="0.25">
      <c r="A23" s="34" t="str">
        <f>'[1]Access-Jul'!A23</f>
        <v>71103</v>
      </c>
      <c r="B23" s="34" t="str">
        <f>'[1]Access-Jul'!B23</f>
        <v>ENCARGOS FINANC.DA UNIAO-SENTENCAS JUDICIAIS</v>
      </c>
      <c r="C23" s="34" t="str">
        <f>CONCATENATE('[1]Access-Jul'!C23,".",'[1]Access-Jul'!D23)</f>
        <v>28.846</v>
      </c>
      <c r="D23" s="34" t="str">
        <f>CONCATENATE('[1]Access-Jul'!E23,".",'[1]Access-Jul'!G23)</f>
        <v>0901.00WU</v>
      </c>
      <c r="E23" s="35" t="str">
        <f>'[1]Access-Jul'!F23</f>
        <v>OPERACOES ESPECIAIS: CUMPRIMENTO DE SENTENCAS JUDICIAIS</v>
      </c>
      <c r="F23" s="36" t="str">
        <f>'[1]Access-Jul'!H23</f>
        <v>SENTENCAS JUDICIAIS TRANSITADAS EM JULGADO (PRECATORIOS) - E</v>
      </c>
      <c r="G23" s="34" t="str">
        <f>'[1]Access-Jul'!I23</f>
        <v>1</v>
      </c>
      <c r="H23" s="34" t="str">
        <f>'[1]Access-Jul'!J23</f>
        <v>1000</v>
      </c>
      <c r="I23" s="35" t="str">
        <f>'[1]Access-Jul'!K23</f>
        <v>RECURSOS LIVRES DA UNIAO</v>
      </c>
      <c r="J23" s="34" t="str">
        <f>'[1]Access-Jul'!L23</f>
        <v>5</v>
      </c>
      <c r="K23" s="37"/>
      <c r="L23" s="37"/>
      <c r="M23" s="37"/>
      <c r="N23" s="38">
        <f t="shared" si="0"/>
        <v>0</v>
      </c>
      <c r="O23" s="37">
        <v>0</v>
      </c>
      <c r="P23" s="39">
        <f>IF('[1]Access-Jul'!N23=0,'[1]Access-Jul'!M23,0)</f>
        <v>0</v>
      </c>
      <c r="Q23" s="39">
        <f>IF('[1]Access-Jul'!N23&gt;0,'[1]Access-Jul'!N23-('[1]Access-Jul'!N23-'[1]Access-Jul'!M23),0)</f>
        <v>382421381.99000001</v>
      </c>
      <c r="R23" s="39">
        <f t="shared" si="4"/>
        <v>382421381.99000001</v>
      </c>
      <c r="S23" s="39">
        <f>'[1]Access-Jul'!O23</f>
        <v>382421381.99000001</v>
      </c>
      <c r="T23" s="40">
        <f t="shared" si="1"/>
        <v>1</v>
      </c>
      <c r="U23" s="39">
        <f>'[1]Access-Jul'!P23</f>
        <v>382421381.99000001</v>
      </c>
      <c r="V23" s="40">
        <f t="shared" si="2"/>
        <v>1</v>
      </c>
      <c r="W23" s="39">
        <f>'[1]Access-Jul'!Q23</f>
        <v>382421381.99000001</v>
      </c>
      <c r="X23" s="40">
        <f t="shared" si="3"/>
        <v>1</v>
      </c>
    </row>
    <row r="24" spans="1:24" s="41" customFormat="1" ht="28.5" customHeight="1" x14ac:dyDescent="0.25">
      <c r="A24" s="34" t="str">
        <f>'[1]Access-Jul'!A24</f>
        <v>71103</v>
      </c>
      <c r="B24" s="34" t="str">
        <f>'[1]Access-Jul'!B24</f>
        <v>ENCARGOS FINANC.DA UNIAO-SENTENCAS JUDICIAIS</v>
      </c>
      <c r="C24" s="34" t="str">
        <f>CONCATENATE('[1]Access-Jul'!C24,".",'[1]Access-Jul'!D24)</f>
        <v>28.846</v>
      </c>
      <c r="D24" s="34" t="str">
        <f>CONCATENATE('[1]Access-Jul'!E24,".",'[1]Access-Jul'!G24)</f>
        <v>0901.00WU</v>
      </c>
      <c r="E24" s="35" t="str">
        <f>'[1]Access-Jul'!F24</f>
        <v>OPERACOES ESPECIAIS: CUMPRIMENTO DE SENTENCAS JUDICIAIS</v>
      </c>
      <c r="F24" s="36" t="str">
        <f>'[1]Access-Jul'!H24</f>
        <v>SENTENCAS JUDICIAIS TRANSITADAS EM JULGADO (PRECATORIOS) - E</v>
      </c>
      <c r="G24" s="34" t="str">
        <f>'[1]Access-Jul'!I24</f>
        <v>1</v>
      </c>
      <c r="H24" s="34" t="str">
        <f>'[1]Access-Jul'!J24</f>
        <v>1000</v>
      </c>
      <c r="I24" s="35" t="str">
        <f>'[1]Access-Jul'!K24</f>
        <v>RECURSOS LIVRES DA UNIAO</v>
      </c>
      <c r="J24" s="34" t="str">
        <f>'[1]Access-Jul'!L24</f>
        <v>3</v>
      </c>
      <c r="K24" s="37"/>
      <c r="L24" s="37"/>
      <c r="M24" s="37"/>
      <c r="N24" s="38">
        <f t="shared" si="0"/>
        <v>0</v>
      </c>
      <c r="O24" s="37">
        <v>0</v>
      </c>
      <c r="P24" s="39">
        <f>IF('[1]Access-Jul'!N24=0,'[1]Access-Jul'!M24,0)</f>
        <v>0</v>
      </c>
      <c r="Q24" s="39">
        <f>IF('[1]Access-Jul'!N24&gt;0,'[1]Access-Jul'!N24-('[1]Access-Jul'!N24-'[1]Access-Jul'!M24),0)</f>
        <v>8087278835.3599997</v>
      </c>
      <c r="R24" s="39">
        <f t="shared" si="4"/>
        <v>8087278835.3599997</v>
      </c>
      <c r="S24" s="39">
        <f>'[1]Access-Jul'!O24</f>
        <v>8087152175.1400003</v>
      </c>
      <c r="T24" s="40">
        <f t="shared" si="1"/>
        <v>0.99998433833894218</v>
      </c>
      <c r="U24" s="39">
        <f>'[1]Access-Jul'!P24</f>
        <v>8087152175.1400003</v>
      </c>
      <c r="V24" s="40">
        <f t="shared" si="2"/>
        <v>0.99998433833894218</v>
      </c>
      <c r="W24" s="39">
        <f>'[1]Access-Jul'!Q24</f>
        <v>8087152175.1400003</v>
      </c>
      <c r="X24" s="40">
        <f t="shared" si="3"/>
        <v>0.99998433833894218</v>
      </c>
    </row>
    <row r="25" spans="1:24" s="41" customFormat="1" ht="28.5" customHeight="1" x14ac:dyDescent="0.25">
      <c r="A25" s="34" t="str">
        <f>'[1]Access-Jul'!A25</f>
        <v>71103</v>
      </c>
      <c r="B25" s="34" t="str">
        <f>'[1]Access-Jul'!B25</f>
        <v>ENCARGOS FINANC.DA UNIAO-SENTENCAS JUDICIAIS</v>
      </c>
      <c r="C25" s="34" t="str">
        <f>CONCATENATE('[1]Access-Jul'!C25,".",'[1]Access-Jul'!D25)</f>
        <v>28.846</v>
      </c>
      <c r="D25" s="34" t="str">
        <f>CONCATENATE('[1]Access-Jul'!E25,".",'[1]Access-Jul'!G25)</f>
        <v>0901.00WU</v>
      </c>
      <c r="E25" s="35" t="str">
        <f>'[1]Access-Jul'!F25</f>
        <v>OPERACOES ESPECIAIS: CUMPRIMENTO DE SENTENCAS JUDICIAIS</v>
      </c>
      <c r="F25" s="36" t="str">
        <f>'[1]Access-Jul'!H25</f>
        <v>SENTENCAS JUDICIAIS TRANSITADAS EM JULGADO (PRECATORIOS) - E</v>
      </c>
      <c r="G25" s="34" t="str">
        <f>'[1]Access-Jul'!I25</f>
        <v>1</v>
      </c>
      <c r="H25" s="34" t="str">
        <f>'[1]Access-Jul'!J25</f>
        <v>1000</v>
      </c>
      <c r="I25" s="35" t="str">
        <f>'[1]Access-Jul'!K25</f>
        <v>RECURSOS LIVRES DA UNIAO</v>
      </c>
      <c r="J25" s="34" t="str">
        <f>'[1]Access-Jul'!L25</f>
        <v>1</v>
      </c>
      <c r="K25" s="37"/>
      <c r="L25" s="37"/>
      <c r="M25" s="37"/>
      <c r="N25" s="38">
        <f t="shared" si="0"/>
        <v>0</v>
      </c>
      <c r="O25" s="37">
        <v>0</v>
      </c>
      <c r="P25" s="39">
        <f>IF('[1]Access-Jul'!N25=0,'[1]Access-Jul'!M25,0)</f>
        <v>0</v>
      </c>
      <c r="Q25" s="39">
        <f>IF('[1]Access-Jul'!N25&gt;0,'[1]Access-Jul'!N25-('[1]Access-Jul'!N25-'[1]Access-Jul'!M25),0)</f>
        <v>587308541.82000005</v>
      </c>
      <c r="R25" s="39">
        <f t="shared" si="4"/>
        <v>587308541.82000005</v>
      </c>
      <c r="S25" s="39">
        <f>'[1]Access-Jul'!O25</f>
        <v>587194603.51999998</v>
      </c>
      <c r="T25" s="40">
        <f t="shared" si="1"/>
        <v>0.99980599924590408</v>
      </c>
      <c r="U25" s="39">
        <f>'[1]Access-Jul'!P25</f>
        <v>587194603.51999998</v>
      </c>
      <c r="V25" s="40">
        <f t="shared" si="2"/>
        <v>0.99980599924590408</v>
      </c>
      <c r="W25" s="39">
        <f>'[1]Access-Jul'!Q25</f>
        <v>587194603.51999998</v>
      </c>
      <c r="X25" s="40">
        <f t="shared" si="3"/>
        <v>0.99980599924590408</v>
      </c>
    </row>
    <row r="26" spans="1:24" s="41" customFormat="1" ht="28.5" customHeight="1" x14ac:dyDescent="0.25">
      <c r="A26" s="34" t="str">
        <f>'[1]Access-Jul'!A26</f>
        <v>71103</v>
      </c>
      <c r="B26" s="34" t="str">
        <f>'[1]Access-Jul'!B26</f>
        <v>ENCARGOS FINANC.DA UNIAO-SENTENCAS JUDICIAIS</v>
      </c>
      <c r="C26" s="34" t="str">
        <f>CONCATENATE('[1]Access-Jul'!C26,".",'[1]Access-Jul'!D26)</f>
        <v>28.846</v>
      </c>
      <c r="D26" s="34" t="str">
        <f>CONCATENATE('[1]Access-Jul'!E26,".",'[1]Access-Jul'!G26)</f>
        <v>0901.0625</v>
      </c>
      <c r="E26" s="35" t="str">
        <f>'[1]Access-Jul'!F26</f>
        <v>OPERACOES ESPECIAIS: CUMPRIMENTO DE SENTENCAS JUDICIAIS</v>
      </c>
      <c r="F26" s="36" t="str">
        <f>'[1]Access-Jul'!H26</f>
        <v>SENTENCAS JUDICIAIS TRANSITADAS EM JULGADO DE PEQUENO VALOR</v>
      </c>
      <c r="G26" s="34" t="str">
        <f>'[1]Access-Jul'!I26</f>
        <v>1</v>
      </c>
      <c r="H26" s="34" t="str">
        <f>'[1]Access-Jul'!J26</f>
        <v>1000</v>
      </c>
      <c r="I26" s="35" t="str">
        <f>'[1]Access-Jul'!K26</f>
        <v>RECURSOS LIVRES DA UNIAO</v>
      </c>
      <c r="J26" s="34" t="str">
        <f>'[1]Access-Jul'!L26</f>
        <v>5</v>
      </c>
      <c r="K26" s="37"/>
      <c r="L26" s="37"/>
      <c r="M26" s="37"/>
      <c r="N26" s="38">
        <f t="shared" si="0"/>
        <v>0</v>
      </c>
      <c r="O26" s="37">
        <v>0</v>
      </c>
      <c r="P26" s="39">
        <f>IF('[1]Access-Jul'!N26=0,'[1]Access-Jul'!M26,0)</f>
        <v>196498</v>
      </c>
      <c r="Q26" s="39">
        <f>IF('[1]Access-Jul'!N26&gt;0,'[1]Access-Jul'!N26-('[1]Access-Jul'!N26-'[1]Access-Jul'!M26),0)</f>
        <v>0</v>
      </c>
      <c r="R26" s="39">
        <f t="shared" si="4"/>
        <v>196498</v>
      </c>
      <c r="S26" s="39">
        <f>'[1]Access-Jul'!O26</f>
        <v>196495.37</v>
      </c>
      <c r="T26" s="40">
        <f t="shared" si="1"/>
        <v>0.9999866156398538</v>
      </c>
      <c r="U26" s="39">
        <f>'[1]Access-Jul'!P26</f>
        <v>196495.37</v>
      </c>
      <c r="V26" s="40">
        <f t="shared" si="2"/>
        <v>0.9999866156398538</v>
      </c>
      <c r="W26" s="39">
        <f>'[1]Access-Jul'!Q26</f>
        <v>196495.37</v>
      </c>
      <c r="X26" s="40">
        <f t="shared" si="3"/>
        <v>0.9999866156398538</v>
      </c>
    </row>
    <row r="27" spans="1:24" s="41" customFormat="1" ht="28.5" customHeight="1" x14ac:dyDescent="0.25">
      <c r="A27" s="34" t="str">
        <f>'[1]Access-Jul'!A27</f>
        <v>71103</v>
      </c>
      <c r="B27" s="34" t="str">
        <f>'[1]Access-Jul'!B27</f>
        <v>ENCARGOS FINANC.DA UNIAO-SENTENCAS JUDICIAIS</v>
      </c>
      <c r="C27" s="34" t="str">
        <f>CONCATENATE('[1]Access-Jul'!C27,".",'[1]Access-Jul'!D27)</f>
        <v>28.846</v>
      </c>
      <c r="D27" s="34" t="str">
        <f>CONCATENATE('[1]Access-Jul'!E27,".",'[1]Access-Jul'!G27)</f>
        <v>0901.0625</v>
      </c>
      <c r="E27" s="35" t="str">
        <f>'[1]Access-Jul'!F27</f>
        <v>OPERACOES ESPECIAIS: CUMPRIMENTO DE SENTENCAS JUDICIAIS</v>
      </c>
      <c r="F27" s="36" t="str">
        <f>'[1]Access-Jul'!H27</f>
        <v>SENTENCAS JUDICIAIS TRANSITADAS EM JULGADO DE PEQUENO VALOR</v>
      </c>
      <c r="G27" s="34" t="str">
        <f>'[1]Access-Jul'!I27</f>
        <v>1</v>
      </c>
      <c r="H27" s="34" t="str">
        <f>'[1]Access-Jul'!J27</f>
        <v>1000</v>
      </c>
      <c r="I27" s="35" t="str">
        <f>'[1]Access-Jul'!K27</f>
        <v>RECURSOS LIVRES DA UNIAO</v>
      </c>
      <c r="J27" s="34" t="str">
        <f>'[1]Access-Jul'!L27</f>
        <v>3</v>
      </c>
      <c r="K27" s="37"/>
      <c r="L27" s="37"/>
      <c r="M27" s="37"/>
      <c r="N27" s="38">
        <f t="shared" si="0"/>
        <v>0</v>
      </c>
      <c r="O27" s="37">
        <v>0</v>
      </c>
      <c r="P27" s="39">
        <f>IF('[1]Access-Jul'!N27=0,'[1]Access-Jul'!M27,0)</f>
        <v>502566341</v>
      </c>
      <c r="Q27" s="39">
        <f>IF('[1]Access-Jul'!N27&gt;0,'[1]Access-Jul'!N27-('[1]Access-Jul'!N27-'[1]Access-Jul'!M27),0)</f>
        <v>0</v>
      </c>
      <c r="R27" s="39">
        <f t="shared" si="4"/>
        <v>502566341</v>
      </c>
      <c r="S27" s="39">
        <f>'[1]Access-Jul'!O27</f>
        <v>502352447.91000003</v>
      </c>
      <c r="T27" s="40">
        <f t="shared" si="1"/>
        <v>0.99957439829819406</v>
      </c>
      <c r="U27" s="39">
        <f>'[1]Access-Jul'!P27</f>
        <v>502352447.91000003</v>
      </c>
      <c r="V27" s="40">
        <f t="shared" si="2"/>
        <v>0.99957439829819406</v>
      </c>
      <c r="W27" s="39">
        <f>'[1]Access-Jul'!Q27</f>
        <v>502352447.91000003</v>
      </c>
      <c r="X27" s="40">
        <f t="shared" si="3"/>
        <v>0.99957439829819406</v>
      </c>
    </row>
    <row r="28" spans="1:24" s="41" customFormat="1" ht="28.5" customHeight="1" x14ac:dyDescent="0.25">
      <c r="A28" s="34" t="str">
        <f>'[1]Access-Jul'!A28</f>
        <v>71103</v>
      </c>
      <c r="B28" s="34" t="str">
        <f>'[1]Access-Jul'!B28</f>
        <v>ENCARGOS FINANC.DA UNIAO-SENTENCAS JUDICIAIS</v>
      </c>
      <c r="C28" s="34" t="str">
        <f>CONCATENATE('[1]Access-Jul'!C28,".",'[1]Access-Jul'!D28)</f>
        <v>28.846</v>
      </c>
      <c r="D28" s="34" t="str">
        <f>CONCATENATE('[1]Access-Jul'!E28,".",'[1]Access-Jul'!G28)</f>
        <v>0901.0625</v>
      </c>
      <c r="E28" s="35" t="str">
        <f>'[1]Access-Jul'!F28</f>
        <v>OPERACOES ESPECIAIS: CUMPRIMENTO DE SENTENCAS JUDICIAIS</v>
      </c>
      <c r="F28" s="36" t="str">
        <f>'[1]Access-Jul'!H28</f>
        <v>SENTENCAS JUDICIAIS TRANSITADAS EM JULGADO DE PEQUENO VALOR</v>
      </c>
      <c r="G28" s="34" t="str">
        <f>'[1]Access-Jul'!I28</f>
        <v>1</v>
      </c>
      <c r="H28" s="34" t="str">
        <f>'[1]Access-Jul'!J28</f>
        <v>1000</v>
      </c>
      <c r="I28" s="35" t="str">
        <f>'[1]Access-Jul'!K28</f>
        <v>RECURSOS LIVRES DA UNIAO</v>
      </c>
      <c r="J28" s="34" t="str">
        <f>'[1]Access-Jul'!L28</f>
        <v>1</v>
      </c>
      <c r="K28" s="37"/>
      <c r="L28" s="37"/>
      <c r="M28" s="37"/>
      <c r="N28" s="38">
        <f t="shared" si="0"/>
        <v>0</v>
      </c>
      <c r="O28" s="37">
        <v>0</v>
      </c>
      <c r="P28" s="39">
        <f>IF('[1]Access-Jul'!N28=0,'[1]Access-Jul'!M28,0)</f>
        <v>47479456</v>
      </c>
      <c r="Q28" s="39">
        <f>IF('[1]Access-Jul'!N28&gt;0,'[1]Access-Jul'!N28-('[1]Access-Jul'!N28-'[1]Access-Jul'!M28),0)</f>
        <v>0</v>
      </c>
      <c r="R28" s="39">
        <f t="shared" si="4"/>
        <v>47479456</v>
      </c>
      <c r="S28" s="39">
        <f>'[1]Access-Jul'!O28</f>
        <v>47473239.359999999</v>
      </c>
      <c r="T28" s="40">
        <f t="shared" si="1"/>
        <v>0.99986906673909659</v>
      </c>
      <c r="U28" s="39">
        <f>'[1]Access-Jul'!P28</f>
        <v>47473239.359999999</v>
      </c>
      <c r="V28" s="40">
        <f t="shared" si="2"/>
        <v>0.99986906673909659</v>
      </c>
      <c r="W28" s="39">
        <f>'[1]Access-Jul'!Q28</f>
        <v>47473239.359999999</v>
      </c>
      <c r="X28" s="40">
        <f t="shared" si="3"/>
        <v>0.99986906673909659</v>
      </c>
    </row>
    <row r="29" spans="1:24" s="41" customFormat="1" ht="28.5" customHeight="1" thickBot="1" x14ac:dyDescent="0.3">
      <c r="A29" s="34" t="str">
        <f>'[1]Access-Jul'!A29</f>
        <v>71103</v>
      </c>
      <c r="B29" s="34" t="str">
        <f>'[1]Access-Jul'!B29</f>
        <v>ENCARGOS FINANC.DA UNIAO-SENTENCAS JUDICIAIS</v>
      </c>
      <c r="C29" s="34" t="str">
        <f>CONCATENATE('[1]Access-Jul'!C29,".",'[1]Access-Jul'!D29)</f>
        <v>28.846</v>
      </c>
      <c r="D29" s="34" t="str">
        <f>CONCATENATE('[1]Access-Jul'!E29,".",'[1]Access-Jul'!G29)</f>
        <v>0901.0EC7</v>
      </c>
      <c r="E29" s="35" t="str">
        <f>'[1]Access-Jul'!F29</f>
        <v>OPERACOES ESPECIAIS: CUMPRIMENTO DE SENTENCAS JUDICIAIS</v>
      </c>
      <c r="F29" s="36" t="str">
        <f>'[1]Access-Jul'!H29</f>
        <v>SENTENCAS JUDICIAIS TRANSITADAS EM JULGADO (PRECATORIOS RELA</v>
      </c>
      <c r="G29" s="34" t="str">
        <f>'[1]Access-Jul'!I29</f>
        <v>1</v>
      </c>
      <c r="H29" s="34" t="str">
        <f>'[1]Access-Jul'!J29</f>
        <v>1000</v>
      </c>
      <c r="I29" s="35" t="str">
        <f>'[1]Access-Jul'!K29</f>
        <v>RECURSOS LIVRES DA UNIAO</v>
      </c>
      <c r="J29" s="34" t="str">
        <f>'[1]Access-Jul'!L29</f>
        <v>3</v>
      </c>
      <c r="K29" s="37"/>
      <c r="L29" s="37"/>
      <c r="M29" s="37"/>
      <c r="N29" s="38">
        <f t="shared" si="0"/>
        <v>0</v>
      </c>
      <c r="O29" s="37">
        <v>0</v>
      </c>
      <c r="P29" s="39">
        <f>IF('[1]Access-Jul'!N29=0,'[1]Access-Jul'!M29,0)</f>
        <v>0</v>
      </c>
      <c r="Q29" s="39">
        <f>IF('[1]Access-Jul'!N29&gt;0,'[1]Access-Jul'!N29-('[1]Access-Jul'!N29-'[1]Access-Jul'!M29),0)</f>
        <v>174109.69</v>
      </c>
      <c r="R29" s="39">
        <f t="shared" si="4"/>
        <v>174109.69</v>
      </c>
      <c r="S29" s="39">
        <f>'[1]Access-Jul'!O29</f>
        <v>174109.69</v>
      </c>
      <c r="T29" s="40">
        <f t="shared" si="1"/>
        <v>1</v>
      </c>
      <c r="U29" s="39">
        <f>'[1]Access-Jul'!P29</f>
        <v>174109.69</v>
      </c>
      <c r="V29" s="40">
        <f t="shared" si="2"/>
        <v>1</v>
      </c>
      <c r="W29" s="39">
        <f>'[1]Access-Jul'!Q29</f>
        <v>174109.69</v>
      </c>
      <c r="X29" s="40">
        <f t="shared" si="3"/>
        <v>1</v>
      </c>
    </row>
    <row r="30" spans="1:24" ht="28.5" customHeight="1" thickBot="1" x14ac:dyDescent="0.3">
      <c r="A30" s="14" t="s">
        <v>48</v>
      </c>
      <c r="B30" s="42"/>
      <c r="C30" s="42"/>
      <c r="D30" s="42"/>
      <c r="E30" s="42"/>
      <c r="F30" s="42"/>
      <c r="G30" s="42"/>
      <c r="H30" s="42"/>
      <c r="I30" s="42"/>
      <c r="J30" s="15"/>
      <c r="K30" s="43">
        <f>SUM(K10:K29)</f>
        <v>0</v>
      </c>
      <c r="L30" s="43">
        <f>SUM(L10:L29)</f>
        <v>0</v>
      </c>
      <c r="M30" s="43">
        <f>SUM(M10:M29)</f>
        <v>0</v>
      </c>
      <c r="N30" s="43">
        <f>SUM(N10:N29)</f>
        <v>0</v>
      </c>
      <c r="O30" s="43">
        <f>SUM(O10:O29)</f>
        <v>0</v>
      </c>
      <c r="P30" s="44">
        <f>SUM(P10:P29)</f>
        <v>2567427052</v>
      </c>
      <c r="Q30" s="44">
        <f>SUM(Q10:Q29)</f>
        <v>17117086109.379999</v>
      </c>
      <c r="R30" s="44">
        <f>SUM(R10:R29)</f>
        <v>19684513161.379997</v>
      </c>
      <c r="S30" s="44">
        <f>SUM(S10:S29)</f>
        <v>19681109589.07</v>
      </c>
      <c r="T30" s="45">
        <f t="shared" si="1"/>
        <v>0.99982709390462976</v>
      </c>
      <c r="U30" s="44">
        <f>SUM(U10:U29)</f>
        <v>19681109589.07</v>
      </c>
      <c r="V30" s="46">
        <f t="shared" si="2"/>
        <v>0.99982709390462976</v>
      </c>
      <c r="W30" s="44">
        <f>SUM(W10:W29)</f>
        <v>19681109589.07</v>
      </c>
      <c r="X30" s="46">
        <f t="shared" si="3"/>
        <v>0.99982709390462976</v>
      </c>
    </row>
    <row r="31" spans="1:24" ht="12.5" x14ac:dyDescent="0.25">
      <c r="A31" s="2" t="s">
        <v>49</v>
      </c>
      <c r="B31" s="2"/>
      <c r="C31" s="2"/>
      <c r="D31" s="2"/>
      <c r="E31" s="2"/>
      <c r="F31" s="2"/>
      <c r="G31" s="2"/>
      <c r="H31" s="3"/>
      <c r="I31" s="3"/>
      <c r="J31" s="3"/>
      <c r="K31" s="2"/>
      <c r="L31" s="2"/>
      <c r="M31" s="2"/>
      <c r="N31" s="2"/>
      <c r="O31" s="2"/>
      <c r="P31" s="47"/>
      <c r="Q31" s="2"/>
      <c r="R31" s="2"/>
      <c r="S31" s="2"/>
      <c r="T31" s="2"/>
      <c r="U31" s="4"/>
      <c r="V31" s="2"/>
      <c r="W31" s="4"/>
      <c r="X31" s="2"/>
    </row>
    <row r="32" spans="1:24" ht="12.5" x14ac:dyDescent="0.25">
      <c r="A32" s="2" t="s">
        <v>50</v>
      </c>
      <c r="B32" s="48"/>
      <c r="C32" s="2"/>
      <c r="D32" s="2"/>
      <c r="E32" s="2"/>
      <c r="F32" s="2"/>
      <c r="G32" s="2"/>
      <c r="H32" s="3"/>
      <c r="I32" s="3"/>
      <c r="J32" s="3"/>
      <c r="K32" s="2"/>
      <c r="L32" s="2"/>
      <c r="M32" s="2"/>
      <c r="N32" s="49"/>
      <c r="O32" s="49"/>
      <c r="P32" s="50"/>
      <c r="Q32" s="49"/>
      <c r="R32" s="2"/>
      <c r="S32" s="2"/>
      <c r="T32" s="2"/>
      <c r="U32" s="4"/>
      <c r="V32" s="2"/>
      <c r="W32" s="4"/>
      <c r="X32" s="2"/>
    </row>
    <row r="33" spans="10:10" s="51" customFormat="1" ht="16" customHeight="1" x14ac:dyDescent="0.25"/>
    <row r="34" spans="10:10" s="51" customFormat="1" ht="16" customHeight="1" x14ac:dyDescent="0.25"/>
    <row r="35" spans="10:10" s="51" customFormat="1" ht="16" customHeight="1" x14ac:dyDescent="0.25"/>
    <row r="36" spans="10:10" s="51" customFormat="1" ht="16" customHeight="1" x14ac:dyDescent="0.25"/>
    <row r="37" spans="10:10" s="51" customFormat="1" ht="16" customHeight="1" x14ac:dyDescent="0.25"/>
    <row r="38" spans="10:10" s="51" customFormat="1" ht="16" customHeight="1" x14ac:dyDescent="0.25"/>
    <row r="39" spans="10:10" s="51" customFormat="1" ht="16" customHeight="1" x14ac:dyDescent="0.25"/>
    <row r="40" spans="10:10" s="51" customFormat="1" ht="16" customHeight="1" x14ac:dyDescent="0.25"/>
    <row r="41" spans="10:10" s="51" customFormat="1" ht="16" customHeight="1" x14ac:dyDescent="0.25"/>
    <row r="42" spans="10:10" s="51" customFormat="1" ht="16" customHeight="1" x14ac:dyDescent="0.25"/>
    <row r="43" spans="10:10" s="51" customFormat="1" ht="16" customHeight="1" x14ac:dyDescent="0.25"/>
    <row r="44" spans="10:10" s="51" customFormat="1" ht="16" customHeight="1" x14ac:dyDescent="0.25"/>
    <row r="45" spans="10:10" s="51" customFormat="1" ht="16" customHeight="1" x14ac:dyDescent="0.25"/>
    <row r="46" spans="10:10" s="51" customFormat="1" ht="16" customHeight="1" x14ac:dyDescent="0.25">
      <c r="J46" s="5"/>
    </row>
    <row r="47" spans="10:10" s="51" customFormat="1" ht="16" customHeight="1" x14ac:dyDescent="0.25">
      <c r="J47" s="5"/>
    </row>
    <row r="48" spans="10:10" s="51" customFormat="1" ht="16" customHeight="1" x14ac:dyDescent="0.25">
      <c r="J48" s="5"/>
    </row>
    <row r="49" spans="10:36" s="51" customFormat="1" ht="16" customHeight="1" x14ac:dyDescent="0.25">
      <c r="J49" s="5"/>
    </row>
    <row r="50" spans="10:36" ht="16" customHeight="1" x14ac:dyDescent="0.25">
      <c r="K50" s="51"/>
      <c r="L50" s="51"/>
      <c r="M50" s="51"/>
      <c r="N50" s="51"/>
      <c r="O50" s="51"/>
      <c r="P50" s="51"/>
      <c r="Q50" s="51"/>
      <c r="R50" s="51"/>
      <c r="S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</row>
    <row r="51" spans="10:36" ht="16" customHeight="1" x14ac:dyDescent="0.25">
      <c r="K51" s="51"/>
      <c r="L51" s="51"/>
      <c r="M51" s="51"/>
      <c r="N51" s="51"/>
      <c r="O51" s="51"/>
      <c r="P51" s="51"/>
      <c r="Q51" s="51"/>
      <c r="R51" s="51"/>
      <c r="S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</row>
    <row r="52" spans="10:36" ht="16" customHeight="1" x14ac:dyDescent="0.25">
      <c r="K52" s="51"/>
      <c r="L52" s="51"/>
      <c r="M52" s="51"/>
      <c r="N52" s="51"/>
      <c r="O52" s="51"/>
      <c r="P52" s="51"/>
      <c r="Q52" s="51"/>
      <c r="R52" s="51"/>
      <c r="S52" s="51"/>
    </row>
    <row r="53" spans="10:36" ht="16" customHeight="1" x14ac:dyDescent="0.25">
      <c r="K53" s="51"/>
      <c r="L53" s="51"/>
      <c r="M53" s="51"/>
      <c r="N53" s="51"/>
      <c r="O53" s="51"/>
      <c r="P53" s="51"/>
      <c r="Q53" s="51"/>
      <c r="R53" s="51"/>
      <c r="S53" s="51"/>
    </row>
    <row r="54" spans="10:36" ht="16" customHeight="1" x14ac:dyDescent="0.25"/>
    <row r="55" spans="10:36" ht="16" customHeight="1" x14ac:dyDescent="0.25"/>
  </sheetData>
  <mergeCells count="17">
    <mergeCell ref="A30:J30"/>
    <mergeCell ref="C8:C9"/>
    <mergeCell ref="D8:D9"/>
    <mergeCell ref="E8:F8"/>
    <mergeCell ref="G8:G9"/>
    <mergeCell ref="H8:I8"/>
    <mergeCell ref="J8:J9"/>
    <mergeCell ref="A5:X5"/>
    <mergeCell ref="A7:J7"/>
    <mergeCell ref="K7:K8"/>
    <mergeCell ref="L7:M7"/>
    <mergeCell ref="N7:N8"/>
    <mergeCell ref="O7:O8"/>
    <mergeCell ref="P7:Q7"/>
    <mergeCell ref="R7:R8"/>
    <mergeCell ref="S7:X7"/>
    <mergeCell ref="A8:B8"/>
  </mergeCells>
  <printOptions horizontalCentered="1"/>
  <pageMargins left="0.23622047244094491" right="0.23622047244094491" top="0.74803149606299213" bottom="0.39370078740157483" header="0.31496062992125984" footer="0.31496062992125984"/>
  <pageSetup paperSize="9" scale="3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</vt:lpstr>
      <vt:lpstr>Jul!Area_de_impressao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2026-08-18T21:19:51Z</dcterms:created>
  <dcterms:modified xsi:type="dcterms:W3CDTF">2026-08-18T21:20:23Z</dcterms:modified>
</cp:coreProperties>
</file>