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2330"/>
  </bookViews>
  <sheets>
    <sheet name="Jul" sheetId="1" r:id="rId1"/>
  </sheets>
  <externalReferences>
    <externalReference r:id="rId2"/>
  </externalReferences>
  <definedNames>
    <definedName name="_xlnm.Print_Area" localSheetId="0">Jul!$A$1:$X$30</definedName>
  </definedNames>
  <calcPr calcId="145621"/>
</workbook>
</file>

<file path=xl/calcChain.xml><?xml version="1.0" encoding="utf-8"?>
<calcChain xmlns="http://schemas.openxmlformats.org/spreadsheetml/2006/main">
  <c r="Q28" i="1" l="1"/>
  <c r="W27" i="1"/>
  <c r="U27" i="1"/>
  <c r="S27" i="1"/>
  <c r="P27" i="1"/>
  <c r="N27" i="1"/>
  <c r="R27" i="1" s="1"/>
  <c r="J27" i="1"/>
  <c r="I27" i="1"/>
  <c r="H27" i="1"/>
  <c r="G27" i="1"/>
  <c r="F27" i="1"/>
  <c r="E27" i="1"/>
  <c r="D27" i="1"/>
  <c r="C27" i="1"/>
  <c r="B27" i="1"/>
  <c r="A27" i="1"/>
  <c r="W26" i="1"/>
  <c r="U26" i="1"/>
  <c r="S26" i="1"/>
  <c r="P26" i="1"/>
  <c r="N26" i="1"/>
  <c r="J26" i="1"/>
  <c r="I26" i="1"/>
  <c r="H26" i="1"/>
  <c r="G26" i="1"/>
  <c r="F26" i="1"/>
  <c r="E26" i="1"/>
  <c r="D26" i="1"/>
  <c r="C26" i="1"/>
  <c r="B26" i="1"/>
  <c r="A26" i="1"/>
  <c r="W25" i="1"/>
  <c r="U25" i="1"/>
  <c r="S25" i="1"/>
  <c r="P25" i="1"/>
  <c r="N25" i="1"/>
  <c r="R25" i="1" s="1"/>
  <c r="X25" i="1" s="1"/>
  <c r="J25" i="1"/>
  <c r="I25" i="1"/>
  <c r="H25" i="1"/>
  <c r="G25" i="1"/>
  <c r="F25" i="1"/>
  <c r="E25" i="1"/>
  <c r="D25" i="1"/>
  <c r="C25" i="1"/>
  <c r="B25" i="1"/>
  <c r="A25" i="1"/>
  <c r="W24" i="1"/>
  <c r="U24" i="1"/>
  <c r="S24" i="1"/>
  <c r="P24" i="1"/>
  <c r="N24" i="1"/>
  <c r="R24" i="1" s="1"/>
  <c r="V24" i="1" s="1"/>
  <c r="J24" i="1"/>
  <c r="I24" i="1"/>
  <c r="H24" i="1"/>
  <c r="G24" i="1"/>
  <c r="F24" i="1"/>
  <c r="E24" i="1"/>
  <c r="D24" i="1"/>
  <c r="C24" i="1"/>
  <c r="B24" i="1"/>
  <c r="A24" i="1"/>
  <c r="W23" i="1"/>
  <c r="U23" i="1"/>
  <c r="S23" i="1"/>
  <c r="P23" i="1"/>
  <c r="N23" i="1"/>
  <c r="R23" i="1" s="1"/>
  <c r="J23" i="1"/>
  <c r="I23" i="1"/>
  <c r="H23" i="1"/>
  <c r="G23" i="1"/>
  <c r="F23" i="1"/>
  <c r="E23" i="1"/>
  <c r="D23" i="1"/>
  <c r="C23" i="1"/>
  <c r="B23" i="1"/>
  <c r="A23" i="1"/>
  <c r="W22" i="1"/>
  <c r="U22" i="1"/>
  <c r="S22" i="1"/>
  <c r="P22" i="1"/>
  <c r="N22" i="1"/>
  <c r="J22" i="1"/>
  <c r="I22" i="1"/>
  <c r="H22" i="1"/>
  <c r="G22" i="1"/>
  <c r="F22" i="1"/>
  <c r="E22" i="1"/>
  <c r="D22" i="1"/>
  <c r="C22" i="1"/>
  <c r="B22" i="1"/>
  <c r="A22" i="1"/>
  <c r="W21" i="1"/>
  <c r="U21" i="1"/>
  <c r="S21" i="1"/>
  <c r="P21" i="1"/>
  <c r="N21" i="1"/>
  <c r="R21" i="1" s="1"/>
  <c r="X21" i="1" s="1"/>
  <c r="J21" i="1"/>
  <c r="I21" i="1"/>
  <c r="H21" i="1"/>
  <c r="G21" i="1"/>
  <c r="F21" i="1"/>
  <c r="E21" i="1"/>
  <c r="D21" i="1"/>
  <c r="C21" i="1"/>
  <c r="B21" i="1"/>
  <c r="A21" i="1"/>
  <c r="W20" i="1"/>
  <c r="U20" i="1"/>
  <c r="S20" i="1"/>
  <c r="P20" i="1"/>
  <c r="N20" i="1"/>
  <c r="R20" i="1" s="1"/>
  <c r="V20" i="1" s="1"/>
  <c r="J20" i="1"/>
  <c r="I20" i="1"/>
  <c r="H20" i="1"/>
  <c r="G20" i="1"/>
  <c r="F20" i="1"/>
  <c r="E20" i="1"/>
  <c r="D20" i="1"/>
  <c r="C20" i="1"/>
  <c r="B20" i="1"/>
  <c r="A20" i="1"/>
  <c r="W19" i="1"/>
  <c r="U19" i="1"/>
  <c r="S19" i="1"/>
  <c r="P19" i="1"/>
  <c r="N19" i="1"/>
  <c r="J19" i="1"/>
  <c r="I19" i="1"/>
  <c r="H19" i="1"/>
  <c r="G19" i="1"/>
  <c r="F19" i="1"/>
  <c r="E19" i="1"/>
  <c r="D19" i="1"/>
  <c r="C19" i="1"/>
  <c r="B19" i="1"/>
  <c r="A19" i="1"/>
  <c r="W18" i="1"/>
  <c r="U18" i="1"/>
  <c r="S18" i="1"/>
  <c r="P18" i="1"/>
  <c r="N18" i="1"/>
  <c r="J18" i="1"/>
  <c r="I18" i="1"/>
  <c r="H18" i="1"/>
  <c r="G18" i="1"/>
  <c r="F18" i="1"/>
  <c r="E18" i="1"/>
  <c r="D18" i="1"/>
  <c r="C18" i="1"/>
  <c r="B18" i="1"/>
  <c r="A18" i="1"/>
  <c r="W17" i="1"/>
  <c r="U17" i="1"/>
  <c r="S17" i="1"/>
  <c r="P17" i="1"/>
  <c r="N17" i="1"/>
  <c r="R17" i="1" s="1"/>
  <c r="J17" i="1"/>
  <c r="I17" i="1"/>
  <c r="H17" i="1"/>
  <c r="G17" i="1"/>
  <c r="F17" i="1"/>
  <c r="E17" i="1"/>
  <c r="D17" i="1"/>
  <c r="C17" i="1"/>
  <c r="B17" i="1"/>
  <c r="A17" i="1"/>
  <c r="W16" i="1"/>
  <c r="U16" i="1"/>
  <c r="S16" i="1"/>
  <c r="R16" i="1"/>
  <c r="V16" i="1" s="1"/>
  <c r="P16" i="1"/>
  <c r="N16" i="1"/>
  <c r="J16" i="1"/>
  <c r="I16" i="1"/>
  <c r="H16" i="1"/>
  <c r="G16" i="1"/>
  <c r="F16" i="1"/>
  <c r="E16" i="1"/>
  <c r="D16" i="1"/>
  <c r="C16" i="1"/>
  <c r="B16" i="1"/>
  <c r="A16" i="1"/>
  <c r="W15" i="1"/>
  <c r="U15" i="1"/>
  <c r="S15" i="1"/>
  <c r="P15" i="1"/>
  <c r="N15" i="1"/>
  <c r="J15" i="1"/>
  <c r="I15" i="1"/>
  <c r="H15" i="1"/>
  <c r="G15" i="1"/>
  <c r="F15" i="1"/>
  <c r="E15" i="1"/>
  <c r="D15" i="1"/>
  <c r="C15" i="1"/>
  <c r="B15" i="1"/>
  <c r="A15" i="1"/>
  <c r="W14" i="1"/>
  <c r="U14" i="1"/>
  <c r="S14" i="1"/>
  <c r="P14" i="1"/>
  <c r="N14" i="1"/>
  <c r="R14" i="1" s="1"/>
  <c r="J14" i="1"/>
  <c r="I14" i="1"/>
  <c r="H14" i="1"/>
  <c r="G14" i="1"/>
  <c r="F14" i="1"/>
  <c r="E14" i="1"/>
  <c r="D14" i="1"/>
  <c r="C14" i="1"/>
  <c r="B14" i="1"/>
  <c r="A14" i="1"/>
  <c r="W13" i="1"/>
  <c r="U13" i="1"/>
  <c r="S13" i="1"/>
  <c r="P13" i="1"/>
  <c r="N13" i="1"/>
  <c r="J13" i="1"/>
  <c r="I13" i="1"/>
  <c r="H13" i="1"/>
  <c r="G13" i="1"/>
  <c r="F13" i="1"/>
  <c r="E13" i="1"/>
  <c r="D13" i="1"/>
  <c r="C13" i="1"/>
  <c r="B13" i="1"/>
  <c r="A13" i="1"/>
  <c r="W12" i="1"/>
  <c r="U12" i="1"/>
  <c r="S12" i="1"/>
  <c r="P12" i="1"/>
  <c r="R12" i="1" s="1"/>
  <c r="V12" i="1" s="1"/>
  <c r="N12" i="1"/>
  <c r="J12" i="1"/>
  <c r="I12" i="1"/>
  <c r="H12" i="1"/>
  <c r="G12" i="1"/>
  <c r="F12" i="1"/>
  <c r="E12" i="1"/>
  <c r="D12" i="1"/>
  <c r="C12" i="1"/>
  <c r="B12" i="1"/>
  <c r="A12" i="1"/>
  <c r="W11" i="1"/>
  <c r="U11" i="1"/>
  <c r="S11" i="1"/>
  <c r="P11" i="1"/>
  <c r="N11" i="1"/>
  <c r="R11" i="1" s="1"/>
  <c r="J11" i="1"/>
  <c r="I11" i="1"/>
  <c r="H11" i="1"/>
  <c r="G11" i="1"/>
  <c r="F11" i="1"/>
  <c r="E11" i="1"/>
  <c r="D11" i="1"/>
  <c r="C11" i="1"/>
  <c r="B11" i="1"/>
  <c r="A11" i="1"/>
  <c r="W10" i="1"/>
  <c r="U10" i="1"/>
  <c r="S10" i="1"/>
  <c r="P10" i="1"/>
  <c r="N10" i="1"/>
  <c r="J10" i="1"/>
  <c r="I10" i="1"/>
  <c r="H10" i="1"/>
  <c r="G10" i="1"/>
  <c r="F10" i="1"/>
  <c r="E10" i="1"/>
  <c r="D10" i="1"/>
  <c r="C10" i="1"/>
  <c r="B10" i="1"/>
  <c r="A10" i="1"/>
  <c r="U28" i="1" l="1"/>
  <c r="R10" i="1"/>
  <c r="R28" i="1" s="1"/>
  <c r="R15" i="1"/>
  <c r="R22" i="1"/>
  <c r="R13" i="1"/>
  <c r="X13" i="1" s="1"/>
  <c r="R18" i="1"/>
  <c r="X18" i="1" s="1"/>
  <c r="R19" i="1"/>
  <c r="R26" i="1"/>
  <c r="V15" i="1"/>
  <c r="X15" i="1"/>
  <c r="T15" i="1"/>
  <c r="X22" i="1"/>
  <c r="T22" i="1"/>
  <c r="V22" i="1"/>
  <c r="X14" i="1"/>
  <c r="T14" i="1"/>
  <c r="V14" i="1"/>
  <c r="V27" i="1"/>
  <c r="X27" i="1"/>
  <c r="T27" i="1"/>
  <c r="X26" i="1"/>
  <c r="T26" i="1"/>
  <c r="V26" i="1"/>
  <c r="T13" i="1"/>
  <c r="V13" i="1"/>
  <c r="V19" i="1"/>
  <c r="X19" i="1"/>
  <c r="T19" i="1"/>
  <c r="V11" i="1"/>
  <c r="X11" i="1"/>
  <c r="T11" i="1"/>
  <c r="X17" i="1"/>
  <c r="T17" i="1"/>
  <c r="V17" i="1"/>
  <c r="V23" i="1"/>
  <c r="X23" i="1"/>
  <c r="T23" i="1"/>
  <c r="T12" i="1"/>
  <c r="X12" i="1"/>
  <c r="T16" i="1"/>
  <c r="X16" i="1"/>
  <c r="T20" i="1"/>
  <c r="X20" i="1"/>
  <c r="T24" i="1"/>
  <c r="X24" i="1"/>
  <c r="V21" i="1"/>
  <c r="V25" i="1"/>
  <c r="S28" i="1"/>
  <c r="W28" i="1"/>
  <c r="P28" i="1"/>
  <c r="T21" i="1"/>
  <c r="T25" i="1"/>
  <c r="X10" i="1" l="1"/>
  <c r="T18" i="1"/>
  <c r="V10" i="1"/>
  <c r="T10" i="1"/>
  <c r="V18" i="1"/>
  <c r="X28" i="1"/>
  <c r="T28" i="1"/>
  <c r="V28" i="1"/>
</calcChain>
</file>

<file path=xl/sharedStrings.xml><?xml version="1.0" encoding="utf-8"?>
<sst xmlns="http://schemas.openxmlformats.org/spreadsheetml/2006/main" count="55" uniqueCount="51">
  <si>
    <t>PODER JUDICIÁRIO</t>
  </si>
  <si>
    <t>ÓRGÃO:</t>
  </si>
  <si>
    <t>JUSTIÇA FEDERAL</t>
  </si>
  <si>
    <t>UNIDADE:</t>
  </si>
  <si>
    <t>090029 - TRIBUNAL REGIONAL FEDERAL DA 3ª REGIÃO</t>
  </si>
  <si>
    <t>Data de referência: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</si>
  <si>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</si>
  <si>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</si>
  <si>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</si>
  <si>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</si>
  <si>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</si>
  <si>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</si>
  <si>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</si>
  <si>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</si>
  <si>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</si>
  <si>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</si>
  <si>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</si>
  <si>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Programática
(Programa, Ação e Subtítulo) 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</si>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</sst>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.0%"/>
    <numFmt numFmtId="165" formatCode="[$-416]mmmm\-yy;@"/>
    <numFmt numFmtId="166" formatCode="_(* #,##0_);_(* \(#,##0\);_(* &quot;-&quot;??_);_(@_)"/>
  </numFmts>
  <fonts count="8" x14ac:knownFonts="1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10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2">
    <xf numFmtId="0" fontId="0" fillId="0" borderId="0"/>
    <xf numFmtId="9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67">
    <xf numFmtId="0" fontId="0" fillId="0" borderId="0" xfId="0"/>
    <xf numFmtId="0" fontId="2" fillId="0" borderId="0" xfId="0" applyFont="1" applyAlignme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164" fontId="2" fillId="0" borderId="0" xfId="1" applyNumberFormat="1" applyFont="1" applyBorder="1" applyAlignment="1">
      <alignment horizontal="center"/>
    </xf>
    <xf numFmtId="0" fontId="0" fillId="0" borderId="0" xfId="0" applyFill="1"/>
    <xf numFmtId="0" fontId="4" fillId="0" borderId="0" xfId="0" applyFont="1" applyAlignment="1"/>
    <xf numFmtId="0" fontId="2" fillId="0" borderId="0" xfId="0" applyFont="1"/>
    <xf numFmtId="165" fontId="2" fillId="0" borderId="0" xfId="0" applyNumberFormat="1" applyFont="1" applyAlignment="1">
      <alignment horizontal="left"/>
    </xf>
    <xf numFmtId="165" fontId="2" fillId="0" borderId="0" xfId="0" applyNumberFormat="1" applyFont="1"/>
    <xf numFmtId="0" fontId="5" fillId="0" borderId="0" xfId="0" applyFont="1" applyAlignment="1">
      <alignment horizontal="center"/>
    </xf>
    <xf numFmtId="0" fontId="5" fillId="0" borderId="1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horizontal="center" vertical="center" wrapText="1"/>
    </xf>
    <xf numFmtId="0" fontId="5" fillId="0" borderId="6" xfId="2" applyFont="1" applyFill="1" applyBorder="1" applyAlignment="1">
      <alignment horizontal="center" vertical="center" wrapText="1"/>
    </xf>
    <xf numFmtId="0" fontId="5" fillId="0" borderId="7" xfId="2" applyFont="1" applyFill="1" applyBorder="1" applyAlignment="1">
      <alignment horizontal="center" vertical="center" wrapText="1"/>
    </xf>
    <xf numFmtId="0" fontId="5" fillId="0" borderId="8" xfId="2" applyFont="1" applyFill="1" applyBorder="1" applyAlignment="1">
      <alignment horizontal="center" vertical="center" wrapText="1"/>
    </xf>
    <xf numFmtId="0" fontId="5" fillId="0" borderId="9" xfId="2" applyFont="1" applyFill="1" applyBorder="1" applyAlignment="1">
      <alignment horizontal="center" vertical="center" wrapText="1"/>
    </xf>
    <xf numFmtId="0" fontId="5" fillId="0" borderId="10" xfId="2" applyFont="1" applyFill="1" applyBorder="1" applyAlignment="1">
      <alignment horizontal="center" vertical="center" wrapText="1"/>
    </xf>
    <xf numFmtId="0" fontId="5" fillId="0" borderId="11" xfId="2" applyFont="1" applyFill="1" applyBorder="1" applyAlignment="1">
      <alignment horizontal="center" vertical="center" wrapText="1"/>
    </xf>
    <xf numFmtId="0" fontId="5" fillId="0" borderId="12" xfId="2" applyFont="1" applyFill="1" applyBorder="1" applyAlignment="1">
      <alignment horizontal="center" vertical="center" wrapText="1"/>
    </xf>
    <xf numFmtId="0" fontId="5" fillId="0" borderId="13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15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164" fontId="5" fillId="0" borderId="14" xfId="3" applyNumberFormat="1" applyFont="1" applyFill="1" applyBorder="1" applyAlignment="1">
      <alignment horizontal="center" vertical="center" wrapText="1"/>
    </xf>
    <xf numFmtId="164" fontId="5" fillId="0" borderId="11" xfId="3" applyNumberFormat="1" applyFont="1" applyFill="1" applyBorder="1" applyAlignment="1">
      <alignment horizontal="center" vertical="center" wrapText="1"/>
    </xf>
    <xf numFmtId="166" fontId="5" fillId="0" borderId="11" xfId="4" applyNumberFormat="1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5" fillId="0" borderId="17" xfId="2" applyFont="1" applyFill="1" applyBorder="1" applyAlignment="1">
      <alignment horizontal="center" vertical="center" wrapText="1"/>
    </xf>
    <xf numFmtId="0" fontId="5" fillId="0" borderId="18" xfId="2" applyFont="1" applyFill="1" applyBorder="1" applyAlignment="1">
      <alignment horizontal="center" vertical="center" wrapText="1"/>
    </xf>
    <xf numFmtId="0" fontId="5" fillId="0" borderId="19" xfId="2" applyFont="1" applyFill="1" applyBorder="1" applyAlignment="1">
      <alignment horizontal="center" vertical="center" wrapText="1"/>
    </xf>
    <xf numFmtId="164" fontId="5" fillId="0" borderId="20" xfId="3" applyNumberFormat="1" applyFont="1" applyFill="1" applyBorder="1" applyAlignment="1">
      <alignment horizontal="center" vertical="center" wrapText="1"/>
    </xf>
    <xf numFmtId="166" fontId="5" fillId="0" borderId="19" xfId="4" applyNumberFormat="1" applyFont="1" applyFill="1" applyBorder="1" applyAlignment="1">
      <alignment horizontal="center" vertical="center" wrapText="1"/>
    </xf>
    <xf numFmtId="0" fontId="2" fillId="0" borderId="21" xfId="2" applyNumberFormat="1" applyFont="1" applyFill="1" applyBorder="1" applyAlignment="1">
      <alignment horizontal="center" vertical="center" wrapText="1"/>
    </xf>
    <xf numFmtId="0" fontId="2" fillId="0" borderId="4" xfId="2" applyNumberFormat="1" applyFont="1" applyFill="1" applyBorder="1" applyAlignment="1">
      <alignment horizontal="left" vertical="center" wrapText="1"/>
    </xf>
    <xf numFmtId="0" fontId="2" fillId="0" borderId="4" xfId="2" applyNumberFormat="1" applyFont="1" applyFill="1" applyBorder="1" applyAlignment="1">
      <alignment horizontal="center" vertical="center" wrapText="1"/>
    </xf>
    <xf numFmtId="0" fontId="2" fillId="0" borderId="22" xfId="2" applyNumberFormat="1" applyFont="1" applyFill="1" applyBorder="1" applyAlignment="1">
      <alignment vertical="center" wrapText="1"/>
    </xf>
    <xf numFmtId="0" fontId="2" fillId="0" borderId="21" xfId="2" applyNumberFormat="1" applyFont="1" applyFill="1" applyBorder="1" applyAlignment="1">
      <alignment vertical="center" wrapText="1"/>
    </xf>
    <xf numFmtId="166" fontId="5" fillId="0" borderId="21" xfId="4" applyNumberFormat="1" applyFont="1" applyBorder="1" applyAlignment="1">
      <alignment horizontal="right" vertical="center"/>
    </xf>
    <xf numFmtId="166" fontId="5" fillId="0" borderId="4" xfId="4" applyNumberFormat="1" applyFont="1" applyBorder="1" applyAlignment="1">
      <alignment horizontal="right" vertical="center"/>
    </xf>
    <xf numFmtId="166" fontId="5" fillId="0" borderId="23" xfId="4" applyNumberFormat="1" applyFont="1" applyBorder="1" applyAlignment="1">
      <alignment horizontal="right" vertical="center"/>
    </xf>
    <xf numFmtId="166" fontId="2" fillId="0" borderId="4" xfId="4" applyNumberFormat="1" applyFont="1" applyBorder="1" applyAlignment="1">
      <alignment horizontal="right" vertical="center"/>
    </xf>
    <xf numFmtId="166" fontId="2" fillId="2" borderId="4" xfId="4" applyNumberFormat="1" applyFont="1" applyFill="1" applyBorder="1" applyAlignment="1">
      <alignment horizontal="right" vertical="center"/>
    </xf>
    <xf numFmtId="9" fontId="2" fillId="0" borderId="4" xfId="1" applyFont="1" applyBorder="1" applyAlignment="1">
      <alignment horizontal="right" vertical="center"/>
    </xf>
    <xf numFmtId="164" fontId="2" fillId="0" borderId="4" xfId="3" applyNumberFormat="1" applyFont="1" applyBorder="1" applyAlignment="1">
      <alignment horizontal="right" vertical="center"/>
    </xf>
    <xf numFmtId="0" fontId="2" fillId="0" borderId="24" xfId="2" applyNumberFormat="1" applyFont="1" applyFill="1" applyBorder="1" applyAlignment="1">
      <alignment horizontal="center" vertical="center" wrapText="1"/>
    </xf>
    <xf numFmtId="0" fontId="2" fillId="0" borderId="24" xfId="2" applyNumberFormat="1" applyFont="1" applyFill="1" applyBorder="1" applyAlignment="1">
      <alignment horizontal="left" vertical="center" wrapText="1"/>
    </xf>
    <xf numFmtId="0" fontId="2" fillId="0" borderId="25" xfId="2" applyNumberFormat="1" applyFont="1" applyFill="1" applyBorder="1" applyAlignment="1">
      <alignment horizontal="left" vertical="center" wrapText="1"/>
    </xf>
    <xf numFmtId="166" fontId="5" fillId="0" borderId="24" xfId="4" applyNumberFormat="1" applyFont="1" applyBorder="1" applyAlignment="1">
      <alignment horizontal="right" vertical="center"/>
    </xf>
    <xf numFmtId="166" fontId="5" fillId="0" borderId="25" xfId="4" applyNumberFormat="1" applyFont="1" applyBorder="1" applyAlignment="1">
      <alignment horizontal="right" vertical="center"/>
    </xf>
    <xf numFmtId="166" fontId="2" fillId="0" borderId="24" xfId="4" applyNumberFormat="1" applyFont="1" applyBorder="1" applyAlignment="1">
      <alignment horizontal="right" vertical="center"/>
    </xf>
    <xf numFmtId="166" fontId="2" fillId="2" borderId="24" xfId="4" applyNumberFormat="1" applyFont="1" applyFill="1" applyBorder="1" applyAlignment="1">
      <alignment horizontal="right" vertical="center"/>
    </xf>
    <xf numFmtId="164" fontId="2" fillId="0" borderId="24" xfId="3" applyNumberFormat="1" applyFont="1" applyBorder="1" applyAlignment="1">
      <alignment horizontal="right" vertical="center"/>
    </xf>
    <xf numFmtId="0" fontId="5" fillId="0" borderId="26" xfId="2" applyFont="1" applyFill="1" applyBorder="1" applyAlignment="1">
      <alignment horizontal="center" vertical="center" wrapText="1"/>
    </xf>
    <xf numFmtId="166" fontId="5" fillId="0" borderId="27" xfId="4" applyNumberFormat="1" applyFont="1" applyFill="1" applyBorder="1" applyAlignment="1">
      <alignment horizontal="center" vertical="center" wrapText="1"/>
    </xf>
    <xf numFmtId="166" fontId="2" fillId="0" borderId="27" xfId="4" applyNumberFormat="1" applyFont="1" applyFill="1" applyBorder="1" applyAlignment="1">
      <alignment horizontal="right" vertical="center" wrapText="1"/>
    </xf>
    <xf numFmtId="164" fontId="2" fillId="0" borderId="27" xfId="1" applyNumberFormat="1" applyFont="1" applyFill="1" applyBorder="1" applyAlignment="1">
      <alignment horizontal="right" vertical="center" wrapText="1"/>
    </xf>
    <xf numFmtId="0" fontId="2" fillId="0" borderId="0" xfId="0" applyFont="1" applyBorder="1" applyAlignment="1">
      <alignment vertical="center"/>
    </xf>
    <xf numFmtId="0" fontId="4" fillId="0" borderId="0" xfId="0" applyFont="1" applyBorder="1"/>
    <xf numFmtId="0" fontId="0" fillId="0" borderId="0" xfId="0" applyFill="1" applyAlignment="1">
      <alignment horizontal="center"/>
    </xf>
    <xf numFmtId="4" fontId="0" fillId="0" borderId="0" xfId="0" applyNumberFormat="1" applyFill="1"/>
    <xf numFmtId="10" fontId="0" fillId="0" borderId="0" xfId="0" applyNumberFormat="1" applyFill="1"/>
  </cellXfs>
  <cellStyles count="12">
    <cellStyle name="Normal" xfId="0" builtinId="0"/>
    <cellStyle name="Normal 2" xfId="5"/>
    <cellStyle name="Normal 2 8" xfId="2"/>
    <cellStyle name="Normal 3" xfId="6"/>
    <cellStyle name="Normal 4" xfId="7"/>
    <cellStyle name="Normal 5" xfId="8"/>
    <cellStyle name="Normal 6" xfId="9"/>
    <cellStyle name="Porcentagem 11" xfId="10"/>
    <cellStyle name="Porcentagem 11 2" xfId="1"/>
    <cellStyle name="Porcentagem 2" xfId="3"/>
    <cellStyle name="Vírgula 2" xfId="4"/>
    <cellStyle name="Vírgula 3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19/Relat&#243;rio%20Final%20-%20Publica&#231;&#245;es/Anexo%20II%20-%20Transparencia%20Mensal%202019%20-%20TR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Access-Jan"/>
      <sheetName val="Access-Fev"/>
      <sheetName val="Access-Mar"/>
      <sheetName val="Access-Abr"/>
      <sheetName val="Access-Mai"/>
      <sheetName val="Access-Jun"/>
      <sheetName val="Access-Jul"/>
      <sheetName val="Access-Ago"/>
      <sheetName val="Access-Set"/>
      <sheetName val="Access-Out"/>
      <sheetName val="Access-Nov"/>
      <sheetName val="Access-De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A10" t="str">
            <v>12104</v>
          </cell>
          <cell r="B10" t="str">
            <v>TRIBUNAL REGIONAL FEDERAL DA 3A. REGIAO</v>
          </cell>
          <cell r="C10" t="str">
            <v>02</v>
          </cell>
          <cell r="D10" t="str">
            <v>061</v>
          </cell>
          <cell r="E10" t="str">
            <v>0569</v>
          </cell>
          <cell r="F10" t="str">
            <v>PRESTACAO JURISDICIONAL NA JUSTICA FEDERAL</v>
          </cell>
          <cell r="G10" t="str">
            <v>4224</v>
          </cell>
          <cell r="H10" t="str">
            <v>ASSISTENCIA JURIDICA A PESSOAS CARENTES</v>
          </cell>
          <cell r="I10" t="str">
            <v>1</v>
          </cell>
          <cell r="J10" t="str">
            <v>0100</v>
          </cell>
          <cell r="K10" t="str">
            <v>RECURSOS ORDINARIOS</v>
          </cell>
          <cell r="L10" t="str">
            <v>3</v>
          </cell>
          <cell r="M10">
            <v>15000</v>
          </cell>
          <cell r="N10">
            <v>15000</v>
          </cell>
        </row>
        <row r="11">
          <cell r="A11" t="str">
            <v>12104</v>
          </cell>
          <cell r="B11" t="str">
            <v>TRIBUNAL REGIONAL FEDERAL DA 3A. REGIAO</v>
          </cell>
          <cell r="C11" t="str">
            <v>02</v>
          </cell>
          <cell r="D11" t="str">
            <v>061</v>
          </cell>
          <cell r="E11" t="str">
            <v>0569</v>
          </cell>
          <cell r="F11" t="str">
            <v>PRESTACAO JURISDICIONAL NA JUSTICA FEDERAL</v>
          </cell>
          <cell r="G11" t="str">
            <v>4257</v>
          </cell>
          <cell r="H11" t="str">
            <v>JULGAMENTO DE CAUSAS NA JUSTICA FEDERAL</v>
          </cell>
          <cell r="I11" t="str">
            <v>1</v>
          </cell>
          <cell r="J11" t="str">
            <v>0100</v>
          </cell>
          <cell r="K11" t="str">
            <v>RECURSOS ORDINARIOS</v>
          </cell>
          <cell r="L11" t="str">
            <v>4</v>
          </cell>
          <cell r="M11">
            <v>2037367</v>
          </cell>
          <cell r="N11">
            <v>450524.37</v>
          </cell>
          <cell r="O11">
            <v>93142.31</v>
          </cell>
          <cell r="P11">
            <v>87372.31</v>
          </cell>
        </row>
        <row r="12">
          <cell r="A12" t="str">
            <v>12104</v>
          </cell>
          <cell r="B12" t="str">
            <v>TRIBUNAL REGIONAL FEDERAL DA 3A. REGIAO</v>
          </cell>
          <cell r="C12" t="str">
            <v>02</v>
          </cell>
          <cell r="D12" t="str">
            <v>061</v>
          </cell>
          <cell r="E12" t="str">
            <v>0569</v>
          </cell>
          <cell r="F12" t="str">
            <v>PRESTACAO JURISDICIONAL NA JUSTICA FEDERAL</v>
          </cell>
          <cell r="G12" t="str">
            <v>4257</v>
          </cell>
          <cell r="H12" t="str">
            <v>JULGAMENTO DE CAUSAS NA JUSTICA FEDERAL</v>
          </cell>
          <cell r="I12" t="str">
            <v>1</v>
          </cell>
          <cell r="J12" t="str">
            <v>0100</v>
          </cell>
          <cell r="K12" t="str">
            <v>RECURSOS ORDINARIOS</v>
          </cell>
          <cell r="L12" t="str">
            <v>3</v>
          </cell>
          <cell r="M12">
            <v>57615029</v>
          </cell>
          <cell r="N12">
            <v>47735990.490000002</v>
          </cell>
          <cell r="O12">
            <v>22805151.109999999</v>
          </cell>
          <cell r="P12">
            <v>21806416.760000002</v>
          </cell>
        </row>
        <row r="13">
          <cell r="A13" t="str">
            <v>12104</v>
          </cell>
          <cell r="B13" t="str">
            <v>TRIBUNAL REGIONAL FEDERAL DA 3A. REGIAO</v>
          </cell>
          <cell r="C13" t="str">
            <v>02</v>
          </cell>
          <cell r="D13" t="str">
            <v>061</v>
          </cell>
          <cell r="E13" t="str">
            <v>0569</v>
          </cell>
          <cell r="F13" t="str">
            <v>PRESTACAO JURISDICIONAL NA JUSTICA FEDERAL</v>
          </cell>
          <cell r="G13" t="str">
            <v>4257</v>
          </cell>
          <cell r="H13" t="str">
            <v>JULGAMENTO DE CAUSAS NA JUSTICA FEDERAL</v>
          </cell>
          <cell r="I13" t="str">
            <v>1</v>
          </cell>
          <cell r="J13" t="str">
            <v>0181</v>
          </cell>
          <cell r="K13" t="str">
            <v>RECURSOS DE CONVENIOS</v>
          </cell>
          <cell r="L13" t="str">
            <v>4</v>
          </cell>
          <cell r="M13">
            <v>3362657</v>
          </cell>
          <cell r="N13">
            <v>3279948.75</v>
          </cell>
        </row>
        <row r="14">
          <cell r="A14" t="str">
            <v>12104</v>
          </cell>
          <cell r="B14" t="str">
            <v>TRIBUNAL REGIONAL FEDERAL DA 3A. REGIAO</v>
          </cell>
          <cell r="C14" t="str">
            <v>02</v>
          </cell>
          <cell r="D14" t="str">
            <v>061</v>
          </cell>
          <cell r="E14" t="str">
            <v>0569</v>
          </cell>
          <cell r="F14" t="str">
            <v>PRESTACAO JURISDICIONAL NA JUSTICA FEDERAL</v>
          </cell>
          <cell r="G14" t="str">
            <v>4257</v>
          </cell>
          <cell r="H14" t="str">
            <v>JULGAMENTO DE CAUSAS NA JUSTICA FEDERAL</v>
          </cell>
          <cell r="I14" t="str">
            <v>1</v>
          </cell>
          <cell r="J14" t="str">
            <v>0181</v>
          </cell>
          <cell r="K14" t="str">
            <v>RECURSOS DE CONVENIOS</v>
          </cell>
          <cell r="L14" t="str">
            <v>3</v>
          </cell>
          <cell r="M14">
            <v>2679631</v>
          </cell>
          <cell r="N14">
            <v>2196662.41</v>
          </cell>
          <cell r="O14">
            <v>974354.67</v>
          </cell>
          <cell r="P14">
            <v>904078.64</v>
          </cell>
        </row>
        <row r="15">
          <cell r="A15" t="str">
            <v>12104</v>
          </cell>
          <cell r="B15" t="str">
            <v>TRIBUNAL REGIONAL FEDERAL DA 3A. REGIAO</v>
          </cell>
          <cell r="C15" t="str">
            <v>02</v>
          </cell>
          <cell r="D15" t="str">
            <v>122</v>
          </cell>
          <cell r="E15" t="str">
            <v>0569</v>
          </cell>
          <cell r="F15" t="str">
            <v>PRESTACAO JURISDICIONAL NA JUSTICA FEDERAL</v>
          </cell>
          <cell r="G15" t="str">
            <v>15NZ</v>
          </cell>
          <cell r="H15" t="str">
            <v>REFORMA DO EDIFICIO-SEDE DO TRIBUNAL REGIONAL FEDERAL DA 3.</v>
          </cell>
          <cell r="I15" t="str">
            <v>1</v>
          </cell>
          <cell r="J15" t="str">
            <v>0100</v>
          </cell>
          <cell r="K15" t="str">
            <v>RECURSOS ORDINARIOS</v>
          </cell>
          <cell r="L15" t="str">
            <v>4</v>
          </cell>
          <cell r="M15">
            <v>4000000</v>
          </cell>
          <cell r="N15">
            <v>3663970</v>
          </cell>
          <cell r="O15">
            <v>187736.09</v>
          </cell>
        </row>
        <row r="16">
          <cell r="A16" t="str">
            <v>12104</v>
          </cell>
          <cell r="B16" t="str">
            <v>TRIBUNAL REGIONAL FEDERAL DA 3A. REGIAO</v>
          </cell>
          <cell r="C16" t="str">
            <v>02</v>
          </cell>
          <cell r="D16" t="str">
            <v>122</v>
          </cell>
          <cell r="E16" t="str">
            <v>0569</v>
          </cell>
          <cell r="F16" t="str">
            <v>PRESTACAO JURISDICIONAL NA JUSTICA FEDERAL</v>
          </cell>
          <cell r="G16" t="str">
            <v>20TP</v>
          </cell>
          <cell r="H16" t="str">
            <v>ATIVOS CIVIS DA UNIAO</v>
          </cell>
          <cell r="I16" t="str">
            <v>1</v>
          </cell>
          <cell r="J16" t="str">
            <v>0100</v>
          </cell>
          <cell r="K16" t="str">
            <v>RECURSOS ORDINARIOS</v>
          </cell>
          <cell r="L16" t="str">
            <v>1</v>
          </cell>
          <cell r="M16">
            <v>246857408.24000001</v>
          </cell>
          <cell r="N16">
            <v>246857408.24000001</v>
          </cell>
          <cell r="O16">
            <v>246852732.37</v>
          </cell>
          <cell r="P16">
            <v>242406843.34</v>
          </cell>
        </row>
        <row r="17">
          <cell r="A17" t="str">
            <v>12104</v>
          </cell>
          <cell r="B17" t="str">
            <v>TRIBUNAL REGIONAL FEDERAL DA 3A. REGIAO</v>
          </cell>
          <cell r="C17" t="str">
            <v>02</v>
          </cell>
          <cell r="D17" t="str">
            <v>122</v>
          </cell>
          <cell r="E17" t="str">
            <v>0569</v>
          </cell>
          <cell r="F17" t="str">
            <v>PRESTACAO JURISDICIONAL NA JUSTICA FEDERAL</v>
          </cell>
          <cell r="G17" t="str">
            <v>216H</v>
          </cell>
          <cell r="H17" t="str">
            <v>AJUDA DE CUSTO PARA MORADIA OU AUXILIO-MORADIA A AGENTES PUB</v>
          </cell>
          <cell r="I17" t="str">
            <v>1</v>
          </cell>
          <cell r="J17" t="str">
            <v>0100</v>
          </cell>
          <cell r="K17" t="str">
            <v>RECURSOS ORDINARIOS</v>
          </cell>
          <cell r="L17" t="str">
            <v>3</v>
          </cell>
          <cell r="M17">
            <v>283514</v>
          </cell>
          <cell r="N17">
            <v>16100</v>
          </cell>
          <cell r="O17">
            <v>16100</v>
          </cell>
          <cell r="P17">
            <v>16100</v>
          </cell>
        </row>
        <row r="18">
          <cell r="A18" t="str">
            <v>12104</v>
          </cell>
          <cell r="B18" t="str">
            <v>TRIBUNAL REGIONAL FEDERAL DA 3A. REGIAO</v>
          </cell>
          <cell r="C18" t="str">
            <v>02</v>
          </cell>
          <cell r="D18" t="str">
            <v>126</v>
          </cell>
          <cell r="E18" t="str">
            <v>0569</v>
          </cell>
          <cell r="F18" t="str">
            <v>PRESTACAO JURISDICIONAL NA JUSTICA FEDERAL</v>
          </cell>
          <cell r="G18" t="str">
            <v>151W</v>
          </cell>
          <cell r="H18" t="str">
            <v>DESENVOLVIMENTO E IMPLANTACAO DO SISTEMA PROCESSO JUDICIAL E</v>
          </cell>
          <cell r="I18" t="str">
            <v>1</v>
          </cell>
          <cell r="J18" t="str">
            <v>0100</v>
          </cell>
          <cell r="K18" t="str">
            <v>RECURSOS ORDINARIOS</v>
          </cell>
          <cell r="L18" t="str">
            <v>4</v>
          </cell>
          <cell r="M18">
            <v>700000</v>
          </cell>
        </row>
        <row r="19">
          <cell r="A19" t="str">
            <v>12104</v>
          </cell>
          <cell r="B19" t="str">
            <v>TRIBUNAL REGIONAL FEDERAL DA 3A. REGIAO</v>
          </cell>
          <cell r="C19" t="str">
            <v>02</v>
          </cell>
          <cell r="D19" t="str">
            <v>126</v>
          </cell>
          <cell r="E19" t="str">
            <v>0569</v>
          </cell>
          <cell r="F19" t="str">
            <v>PRESTACAO JURISDICIONAL NA JUSTICA FEDERAL</v>
          </cell>
          <cell r="G19" t="str">
            <v>151W</v>
          </cell>
          <cell r="H19" t="str">
            <v>DESENVOLVIMENTO E IMPLANTACAO DO SISTEMA PROCESSO JUDICIAL E</v>
          </cell>
          <cell r="I19" t="str">
            <v>1</v>
          </cell>
          <cell r="J19" t="str">
            <v>0100</v>
          </cell>
          <cell r="K19" t="str">
            <v>RECURSOS ORDINARIOS</v>
          </cell>
          <cell r="L19" t="str">
            <v>3</v>
          </cell>
          <cell r="M19">
            <v>750823</v>
          </cell>
          <cell r="N19">
            <v>750823</v>
          </cell>
          <cell r="O19">
            <v>183927.43</v>
          </cell>
          <cell r="P19">
            <v>183927.43</v>
          </cell>
        </row>
        <row r="20">
          <cell r="A20" t="str">
            <v>12104</v>
          </cell>
          <cell r="B20" t="str">
            <v>TRIBUNAL REGIONAL FEDERAL DA 3A. REGIAO</v>
          </cell>
          <cell r="C20" t="str">
            <v>02</v>
          </cell>
          <cell r="D20" t="str">
            <v>131</v>
          </cell>
          <cell r="E20" t="str">
            <v>0569</v>
          </cell>
          <cell r="F20" t="str">
            <v>PRESTACAO JURISDICIONAL NA JUSTICA FEDERAL</v>
          </cell>
          <cell r="G20" t="str">
            <v>219I</v>
          </cell>
          <cell r="H20" t="str">
            <v>PUBLICIDADE INSTITUCIONAL E DE UTILIDADE PUBLICA</v>
          </cell>
          <cell r="I20" t="str">
            <v>1</v>
          </cell>
          <cell r="J20" t="str">
            <v>0100</v>
          </cell>
          <cell r="K20" t="str">
            <v>RECURSOS ORDINARIOS</v>
          </cell>
          <cell r="L20" t="str">
            <v>3</v>
          </cell>
          <cell r="M20">
            <v>521464</v>
          </cell>
          <cell r="N20">
            <v>354975.29</v>
          </cell>
          <cell r="O20">
            <v>254731.88</v>
          </cell>
          <cell r="P20">
            <v>254731.88</v>
          </cell>
        </row>
        <row r="21">
          <cell r="A21" t="str">
            <v>12104</v>
          </cell>
          <cell r="B21" t="str">
            <v>TRIBUNAL REGIONAL FEDERAL DA 3A. REGIAO</v>
          </cell>
          <cell r="C21" t="str">
            <v>02</v>
          </cell>
          <cell r="D21" t="str">
            <v>301</v>
          </cell>
          <cell r="E21" t="str">
            <v>0569</v>
          </cell>
          <cell r="F21" t="str">
            <v>PRESTACAO JURISDICIONAL NA JUSTICA FEDERAL</v>
          </cell>
          <cell r="G21" t="str">
            <v>2004</v>
          </cell>
          <cell r="H21" t="str">
            <v>ASSISTENCIA MEDICA E ODONTOLOGICA AOS SERVIDORES CIVIS, EMPR</v>
          </cell>
          <cell r="I21" t="str">
            <v>2</v>
          </cell>
          <cell r="J21" t="str">
            <v>0100</v>
          </cell>
          <cell r="K21" t="str">
            <v>RECURSOS ORDINARIOS</v>
          </cell>
          <cell r="L21" t="str">
            <v>4</v>
          </cell>
          <cell r="M21">
            <v>30000</v>
          </cell>
        </row>
        <row r="22">
          <cell r="A22" t="str">
            <v>12104</v>
          </cell>
          <cell r="B22" t="str">
            <v>TRIBUNAL REGIONAL FEDERAL DA 3A. REGIAO</v>
          </cell>
          <cell r="C22" t="str">
            <v>02</v>
          </cell>
          <cell r="D22" t="str">
            <v>301</v>
          </cell>
          <cell r="E22" t="str">
            <v>0569</v>
          </cell>
          <cell r="F22" t="str">
            <v>PRESTACAO JURISDICIONAL NA JUSTICA FEDERAL</v>
          </cell>
          <cell r="G22" t="str">
            <v>2004</v>
          </cell>
          <cell r="H22" t="str">
            <v>ASSISTENCIA MEDICA E ODONTOLOGICA AOS SERVIDORES CIVIS, EMPR</v>
          </cell>
          <cell r="I22" t="str">
            <v>2</v>
          </cell>
          <cell r="J22" t="str">
            <v>0100</v>
          </cell>
          <cell r="K22" t="str">
            <v>RECURSOS ORDINARIOS</v>
          </cell>
          <cell r="L22" t="str">
            <v>3</v>
          </cell>
          <cell r="M22">
            <v>12627780</v>
          </cell>
          <cell r="N22">
            <v>11629304.279999999</v>
          </cell>
          <cell r="O22">
            <v>5005857.12</v>
          </cell>
          <cell r="P22">
            <v>4186784.21</v>
          </cell>
        </row>
        <row r="23">
          <cell r="A23" t="str">
            <v>12104</v>
          </cell>
          <cell r="B23" t="str">
            <v>TRIBUNAL REGIONAL FEDERAL DA 3A. REGIAO</v>
          </cell>
          <cell r="C23" t="str">
            <v>02</v>
          </cell>
          <cell r="D23" t="str">
            <v>331</v>
          </cell>
          <cell r="E23" t="str">
            <v>0569</v>
          </cell>
          <cell r="F23" t="str">
            <v>PRESTACAO JURISDICIONAL NA JUSTICA FEDERAL</v>
          </cell>
          <cell r="G23" t="str">
            <v>212B</v>
          </cell>
          <cell r="H23" t="str">
            <v>BENEFICIOS OBRIGATORIOS AOS SERVIDORES CIVIS, EMPREGADOS, MI</v>
          </cell>
          <cell r="I23" t="str">
            <v>1</v>
          </cell>
          <cell r="J23" t="str">
            <v>0100</v>
          </cell>
          <cell r="K23" t="str">
            <v>RECURSOS ORDINARIOS</v>
          </cell>
          <cell r="L23" t="str">
            <v>3</v>
          </cell>
          <cell r="M23">
            <v>23728488.370000001</v>
          </cell>
          <cell r="N23">
            <v>23708488.370000001</v>
          </cell>
          <cell r="O23">
            <v>13133347.15</v>
          </cell>
          <cell r="P23">
            <v>13133347.15</v>
          </cell>
        </row>
        <row r="24">
          <cell r="A24" t="str">
            <v>12104</v>
          </cell>
          <cell r="B24" t="str">
            <v>TRIBUNAL REGIONAL FEDERAL DA 3A. REGIAO</v>
          </cell>
          <cell r="C24" t="str">
            <v>02</v>
          </cell>
          <cell r="D24" t="str">
            <v>846</v>
          </cell>
          <cell r="E24" t="str">
            <v>0569</v>
          </cell>
          <cell r="F24" t="str">
            <v>PRESTACAO JURISDICIONAL NA JUSTICA FEDERAL</v>
          </cell>
          <cell r="G24" t="str">
            <v>09HB</v>
          </cell>
          <cell r="H24" t="str">
            <v>CONTRIBUICAO DA UNIAO, DE SUAS AUTARQUIAS E FUNDACOES PARA O</v>
          </cell>
          <cell r="I24" t="str">
            <v>1</v>
          </cell>
          <cell r="J24" t="str">
            <v>0100</v>
          </cell>
          <cell r="K24" t="str">
            <v>RECURSOS ORDINARIOS</v>
          </cell>
          <cell r="L24" t="str">
            <v>1</v>
          </cell>
          <cell r="M24">
            <v>38689133.579999998</v>
          </cell>
          <cell r="N24">
            <v>38689133.579999998</v>
          </cell>
          <cell r="O24">
            <v>38689133.579999998</v>
          </cell>
          <cell r="P24">
            <v>38689133.579999998</v>
          </cell>
        </row>
        <row r="25">
          <cell r="A25" t="str">
            <v>12104</v>
          </cell>
          <cell r="B25" t="str">
            <v>TRIBUNAL REGIONAL FEDERAL DA 3A. REGIAO</v>
          </cell>
          <cell r="C25" t="str">
            <v>09</v>
          </cell>
          <cell r="D25" t="str">
            <v>272</v>
          </cell>
          <cell r="E25" t="str">
            <v>0089</v>
          </cell>
          <cell r="F25" t="str">
            <v>PREVIDENCIA DE INATIVOS E PENSIONISTAS DA UNIAO</v>
          </cell>
          <cell r="G25" t="str">
            <v>0181</v>
          </cell>
          <cell r="H25" t="str">
            <v>APOSENTADORIAS E PENSOES CIVIS DA UNIAO</v>
          </cell>
          <cell r="I25" t="str">
            <v>2</v>
          </cell>
          <cell r="J25" t="str">
            <v>0156</v>
          </cell>
          <cell r="K25" t="str">
            <v>CONTRIBUICAO PLANO SEGURIDADE SOCIAL SERVIDOR</v>
          </cell>
          <cell r="L25" t="str">
            <v>1</v>
          </cell>
          <cell r="M25">
            <v>46879364</v>
          </cell>
          <cell r="N25">
            <v>46879364</v>
          </cell>
          <cell r="O25">
            <v>46879364</v>
          </cell>
          <cell r="P25">
            <v>46879364</v>
          </cell>
        </row>
        <row r="26">
          <cell r="A26" t="str">
            <v>12104</v>
          </cell>
          <cell r="B26" t="str">
            <v>TRIBUNAL REGIONAL FEDERAL DA 3A. REGIAO</v>
          </cell>
          <cell r="C26" t="str">
            <v>09</v>
          </cell>
          <cell r="D26" t="str">
            <v>272</v>
          </cell>
          <cell r="E26" t="str">
            <v>0089</v>
          </cell>
          <cell r="F26" t="str">
            <v>PREVIDENCIA DE INATIVOS E PENSIONISTAS DA UNIAO</v>
          </cell>
          <cell r="G26" t="str">
            <v>0181</v>
          </cell>
          <cell r="H26" t="str">
            <v>APOSENTADORIAS E PENSOES CIVIS DA UNIAO</v>
          </cell>
          <cell r="I26" t="str">
            <v>2</v>
          </cell>
          <cell r="J26" t="str">
            <v>0169</v>
          </cell>
          <cell r="K26" t="str">
            <v>CONTRIB.PATRONAL P/PLANO DE SEGURID.SOC.SERV.</v>
          </cell>
          <cell r="L26" t="str">
            <v>1</v>
          </cell>
          <cell r="M26">
            <v>31906819.309999999</v>
          </cell>
          <cell r="N26">
            <v>31906819.309999999</v>
          </cell>
          <cell r="O26">
            <v>31898204.75</v>
          </cell>
          <cell r="P26">
            <v>29870006.190000001</v>
          </cell>
        </row>
        <row r="27">
          <cell r="A27" t="str">
            <v>12104</v>
          </cell>
          <cell r="B27" t="str">
            <v>TRIBUNAL REGIONAL FEDERAL DA 3A. REGIAO</v>
          </cell>
          <cell r="C27" t="str">
            <v>28</v>
          </cell>
          <cell r="D27" t="str">
            <v>846</v>
          </cell>
          <cell r="E27" t="str">
            <v>0909</v>
          </cell>
          <cell r="F27" t="str">
            <v>OPERACOES ESPECIAIS: OUTROS ENCARGOS ESPECIAIS</v>
          </cell>
          <cell r="G27" t="str">
            <v>0536</v>
          </cell>
          <cell r="H27" t="str">
            <v>BENEFICIOS E PENSOES INDENIZATORIAS DECORRENTES DE LEGISLACA</v>
          </cell>
          <cell r="I27" t="str">
            <v>2</v>
          </cell>
          <cell r="J27" t="str">
            <v>0100</v>
          </cell>
          <cell r="K27" t="str">
            <v>RECURSOS ORDINARIOS</v>
          </cell>
          <cell r="L27" t="str">
            <v>3</v>
          </cell>
          <cell r="M27">
            <v>20004</v>
          </cell>
          <cell r="N27">
            <v>20004</v>
          </cell>
          <cell r="O27">
            <v>10872.55</v>
          </cell>
          <cell r="P27">
            <v>10872.55</v>
          </cell>
        </row>
      </sheetData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3"/>
  <sheetViews>
    <sheetView showGridLines="0" tabSelected="1" view="pageBreakPreview" zoomScaleNormal="70" zoomScaleSheetLayoutView="100" workbookViewId="0"/>
  </sheetViews>
  <sheetFormatPr defaultRowHeight="25.5" customHeight="1" x14ac:dyDescent="0.2"/>
  <cols>
    <col min="1" max="1" width="15.28515625" style="64" customWidth="1"/>
    <col min="2" max="2" width="39" style="64" customWidth="1"/>
    <col min="3" max="3" width="11.85546875" style="64" customWidth="1"/>
    <col min="4" max="4" width="19.28515625" style="64" customWidth="1"/>
    <col min="5" max="5" width="44.7109375" style="64" customWidth="1"/>
    <col min="6" max="6" width="61.5703125" style="64" customWidth="1"/>
    <col min="7" max="7" width="8.140625" style="65" customWidth="1"/>
    <col min="8" max="8" width="9.140625" style="65"/>
    <col min="9" max="9" width="36" style="65" customWidth="1"/>
    <col min="10" max="10" width="9.140625" style="65"/>
    <col min="11" max="11" width="13.28515625" style="65" customWidth="1"/>
    <col min="12" max="12" width="12" style="65" customWidth="1"/>
    <col min="13" max="13" width="13.85546875" style="65" customWidth="1"/>
    <col min="14" max="14" width="11.140625" style="65" customWidth="1"/>
    <col min="15" max="15" width="15.85546875" style="65" customWidth="1"/>
    <col min="16" max="16" width="13.5703125" style="66" customWidth="1"/>
    <col min="17" max="17" width="11" style="65" customWidth="1"/>
    <col min="18" max="18" width="13" style="66" customWidth="1"/>
    <col min="19" max="19" width="14" style="65" customWidth="1"/>
    <col min="20" max="20" width="9.28515625" style="66" bestFit="1" customWidth="1"/>
    <col min="21" max="21" width="14" style="5" customWidth="1"/>
    <col min="22" max="22" width="9.28515625" style="5" bestFit="1" customWidth="1"/>
    <col min="23" max="23" width="14" style="5" customWidth="1"/>
    <col min="24" max="24" width="9.28515625" style="5" bestFit="1" customWidth="1"/>
    <col min="25" max="16384" width="9.140625" style="5"/>
  </cols>
  <sheetData>
    <row r="1" spans="1:24" ht="25.5" customHeight="1" x14ac:dyDescent="0.2">
      <c r="A1" s="1" t="s">
        <v>0</v>
      </c>
      <c r="B1" s="1"/>
      <c r="C1" s="1"/>
      <c r="D1" s="1"/>
      <c r="E1" s="2"/>
      <c r="F1" s="2"/>
      <c r="G1" s="2"/>
      <c r="H1" s="3"/>
      <c r="I1" s="3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4"/>
      <c r="V1" s="2"/>
      <c r="W1" s="4"/>
      <c r="X1" s="2"/>
    </row>
    <row r="2" spans="1:24" ht="25.5" customHeight="1" x14ac:dyDescent="0.2">
      <c r="A2" s="1" t="s">
        <v>1</v>
      </c>
      <c r="B2" s="1" t="s">
        <v>2</v>
      </c>
      <c r="C2" s="1"/>
      <c r="D2" s="1"/>
      <c r="E2" s="2"/>
      <c r="F2" s="2"/>
      <c r="G2" s="2"/>
      <c r="H2" s="3"/>
      <c r="I2" s="3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4"/>
      <c r="V2" s="2"/>
      <c r="W2" s="4"/>
      <c r="X2" s="2"/>
    </row>
    <row r="3" spans="1:24" ht="25.5" customHeight="1" x14ac:dyDescent="0.2">
      <c r="A3" s="1" t="s">
        <v>3</v>
      </c>
      <c r="B3" s="6" t="s">
        <v>4</v>
      </c>
      <c r="C3" s="6"/>
      <c r="D3" s="6"/>
      <c r="E3" s="2"/>
      <c r="F3" s="2"/>
      <c r="G3" s="2"/>
      <c r="H3" s="3"/>
      <c r="I3" s="3"/>
      <c r="J3" s="3"/>
      <c r="K3" s="2"/>
      <c r="L3" s="2"/>
      <c r="M3" s="2"/>
      <c r="N3" s="2"/>
      <c r="O3" s="2"/>
      <c r="P3" s="2"/>
      <c r="Q3" s="2"/>
      <c r="R3" s="2"/>
      <c r="S3" s="2"/>
      <c r="T3" s="2"/>
      <c r="U3" s="4"/>
      <c r="V3" s="2"/>
      <c r="W3" s="4"/>
      <c r="X3" s="2"/>
    </row>
    <row r="4" spans="1:24" ht="25.5" customHeight="1" x14ac:dyDescent="0.2">
      <c r="A4" s="7" t="s">
        <v>5</v>
      </c>
      <c r="B4" s="8">
        <v>43647</v>
      </c>
      <c r="C4" s="9"/>
      <c r="D4" s="7"/>
      <c r="E4" s="2"/>
      <c r="F4" s="2"/>
      <c r="G4" s="2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  <c r="T4" s="2"/>
      <c r="U4" s="4"/>
      <c r="V4" s="2"/>
      <c r="W4" s="4"/>
      <c r="X4" s="2"/>
    </row>
    <row r="5" spans="1:24" ht="25.5" customHeight="1" x14ac:dyDescent="0.2">
      <c r="A5" s="10" t="s">
        <v>6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</row>
    <row r="6" spans="1:24" ht="25.5" customHeight="1" thickBot="1" x14ac:dyDescent="0.25">
      <c r="A6" s="2"/>
      <c r="B6" s="2"/>
      <c r="C6" s="2"/>
      <c r="D6" s="2"/>
      <c r="E6" s="2"/>
      <c r="F6" s="2"/>
      <c r="G6" s="2"/>
      <c r="H6" s="3"/>
      <c r="I6" s="3"/>
      <c r="J6" s="3"/>
      <c r="K6" s="2"/>
      <c r="L6" s="2"/>
      <c r="M6" s="2"/>
      <c r="N6" s="2"/>
      <c r="O6" s="2"/>
      <c r="P6" s="2"/>
      <c r="Q6" s="2"/>
      <c r="R6" s="2"/>
      <c r="S6" s="2"/>
      <c r="T6" s="2"/>
      <c r="U6" s="4"/>
      <c r="V6" s="2"/>
      <c r="W6" s="4"/>
      <c r="X6" s="2"/>
    </row>
    <row r="7" spans="1:24" ht="25.5" customHeight="1" thickBot="1" x14ac:dyDescent="0.25">
      <c r="A7" s="11" t="s">
        <v>7</v>
      </c>
      <c r="B7" s="12"/>
      <c r="C7" s="12"/>
      <c r="D7" s="12"/>
      <c r="E7" s="12"/>
      <c r="F7" s="12"/>
      <c r="G7" s="12"/>
      <c r="H7" s="12"/>
      <c r="I7" s="12"/>
      <c r="J7" s="13"/>
      <c r="K7" s="14" t="s">
        <v>8</v>
      </c>
      <c r="L7" s="15" t="s">
        <v>9</v>
      </c>
      <c r="M7" s="16"/>
      <c r="N7" s="14" t="s">
        <v>10</v>
      </c>
      <c r="O7" s="14" t="s">
        <v>11</v>
      </c>
      <c r="P7" s="11" t="s">
        <v>12</v>
      </c>
      <c r="Q7" s="13"/>
      <c r="R7" s="14" t="s">
        <v>13</v>
      </c>
      <c r="S7" s="11" t="s">
        <v>14</v>
      </c>
      <c r="T7" s="12"/>
      <c r="U7" s="12"/>
      <c r="V7" s="12"/>
      <c r="W7" s="12"/>
      <c r="X7" s="13"/>
    </row>
    <row r="8" spans="1:24" ht="25.5" customHeight="1" x14ac:dyDescent="0.2">
      <c r="A8" s="17" t="s">
        <v>15</v>
      </c>
      <c r="B8" s="18"/>
      <c r="C8" s="19" t="s">
        <v>16</v>
      </c>
      <c r="D8" s="19" t="s">
        <v>17</v>
      </c>
      <c r="E8" s="20" t="s">
        <v>18</v>
      </c>
      <c r="F8" s="21"/>
      <c r="G8" s="19" t="s">
        <v>19</v>
      </c>
      <c r="H8" s="22" t="s">
        <v>20</v>
      </c>
      <c r="I8" s="23"/>
      <c r="J8" s="19" t="s">
        <v>21</v>
      </c>
      <c r="K8" s="24"/>
      <c r="L8" s="25" t="s">
        <v>22</v>
      </c>
      <c r="M8" s="25" t="s">
        <v>23</v>
      </c>
      <c r="N8" s="24"/>
      <c r="O8" s="24"/>
      <c r="P8" s="26" t="s">
        <v>24</v>
      </c>
      <c r="Q8" s="26" t="s">
        <v>25</v>
      </c>
      <c r="R8" s="24"/>
      <c r="S8" s="27" t="s">
        <v>26</v>
      </c>
      <c r="T8" s="28" t="s">
        <v>27</v>
      </c>
      <c r="U8" s="27" t="s">
        <v>28</v>
      </c>
      <c r="V8" s="29" t="s">
        <v>27</v>
      </c>
      <c r="W8" s="30" t="s">
        <v>29</v>
      </c>
      <c r="X8" s="29" t="s">
        <v>27</v>
      </c>
    </row>
    <row r="9" spans="1:24" ht="25.5" customHeight="1" thickBot="1" x14ac:dyDescent="0.25">
      <c r="A9" s="31" t="s">
        <v>30</v>
      </c>
      <c r="B9" s="31" t="s">
        <v>31</v>
      </c>
      <c r="C9" s="32"/>
      <c r="D9" s="32"/>
      <c r="E9" s="33" t="s">
        <v>32</v>
      </c>
      <c r="F9" s="33" t="s">
        <v>33</v>
      </c>
      <c r="G9" s="32"/>
      <c r="H9" s="33" t="s">
        <v>30</v>
      </c>
      <c r="I9" s="33" t="s">
        <v>31</v>
      </c>
      <c r="J9" s="32"/>
      <c r="K9" s="31" t="s">
        <v>34</v>
      </c>
      <c r="L9" s="34" t="s">
        <v>35</v>
      </c>
      <c r="M9" s="34" t="s">
        <v>36</v>
      </c>
      <c r="N9" s="34" t="s">
        <v>37</v>
      </c>
      <c r="O9" s="34" t="s">
        <v>38</v>
      </c>
      <c r="P9" s="34" t="s">
        <v>39</v>
      </c>
      <c r="Q9" s="34" t="s">
        <v>40</v>
      </c>
      <c r="R9" s="31" t="s">
        <v>41</v>
      </c>
      <c r="S9" s="35" t="s">
        <v>42</v>
      </c>
      <c r="T9" s="36" t="s">
        <v>43</v>
      </c>
      <c r="U9" s="35" t="s">
        <v>44</v>
      </c>
      <c r="V9" s="36" t="s">
        <v>45</v>
      </c>
      <c r="W9" s="37" t="s">
        <v>46</v>
      </c>
      <c r="X9" s="36" t="s">
        <v>47</v>
      </c>
    </row>
    <row r="10" spans="1:24" ht="25.5" customHeight="1" x14ac:dyDescent="0.2">
      <c r="A10" s="38" t="str">
        <f>+'[1]Access-Jul'!A10</f>
        <v>12104</v>
      </c>
      <c r="B10" s="39" t="str">
        <f>+'[1]Access-Jul'!B10</f>
        <v>TRIBUNAL REGIONAL FEDERAL DA 3A. REGIAO</v>
      </c>
      <c r="C10" s="40" t="str">
        <f>CONCATENATE('[1]Access-Jul'!C10,".",'[1]Access-Jul'!D10)</f>
        <v>02.061</v>
      </c>
      <c r="D10" s="40" t="str">
        <f>CONCATENATE('[1]Access-Jul'!E10,".",'[1]Access-Jul'!G10)</f>
        <v>0569.4224</v>
      </c>
      <c r="E10" s="39" t="str">
        <f>+'[1]Access-Jul'!F10</f>
        <v>PRESTACAO JURISDICIONAL NA JUSTICA FEDERAL</v>
      </c>
      <c r="F10" s="41" t="str">
        <f>+'[1]Access-Jul'!H10</f>
        <v>ASSISTENCIA JURIDICA A PESSOAS CARENTES</v>
      </c>
      <c r="G10" s="38" t="str">
        <f>IF('[1]Access-Jul'!I10="1","F","S")</f>
        <v>F</v>
      </c>
      <c r="H10" s="38" t="str">
        <f>+'[1]Access-Jul'!J10</f>
        <v>0100</v>
      </c>
      <c r="I10" s="42" t="str">
        <f>+'[1]Access-Jul'!K10</f>
        <v>RECURSOS ORDINARIOS</v>
      </c>
      <c r="J10" s="38" t="str">
        <f>+'[1]Access-Jul'!L10</f>
        <v>3</v>
      </c>
      <c r="K10" s="43"/>
      <c r="L10" s="44"/>
      <c r="M10" s="44"/>
      <c r="N10" s="45">
        <f>+K10+L10-M10</f>
        <v>0</v>
      </c>
      <c r="O10" s="43"/>
      <c r="P10" s="46">
        <f>'[1]Access-Jul'!M10</f>
        <v>15000</v>
      </c>
      <c r="Q10" s="46"/>
      <c r="R10" s="46">
        <f>N10-O10+P10</f>
        <v>15000</v>
      </c>
      <c r="S10" s="47">
        <f>'[1]Access-Jul'!N10</f>
        <v>15000</v>
      </c>
      <c r="T10" s="48">
        <f>IF(R10&gt;0,S10/R10,0)</f>
        <v>1</v>
      </c>
      <c r="U10" s="46">
        <f>'[1]Access-Jul'!O10</f>
        <v>0</v>
      </c>
      <c r="V10" s="49">
        <f>IF(R10&gt;0,U10/R10,0)</f>
        <v>0</v>
      </c>
      <c r="W10" s="46">
        <f>'[1]Access-Jul'!P10</f>
        <v>0</v>
      </c>
      <c r="X10" s="49">
        <f>IF(R10&gt;0,W10/R10,0)</f>
        <v>0</v>
      </c>
    </row>
    <row r="11" spans="1:24" ht="25.5" customHeight="1" x14ac:dyDescent="0.2">
      <c r="A11" s="50" t="str">
        <f>+'[1]Access-Jul'!A11</f>
        <v>12104</v>
      </c>
      <c r="B11" s="51" t="str">
        <f>+'[1]Access-Jul'!B11</f>
        <v>TRIBUNAL REGIONAL FEDERAL DA 3A. REGIAO</v>
      </c>
      <c r="C11" s="50" t="str">
        <f>CONCATENATE('[1]Access-Jul'!C11,".",'[1]Access-Jul'!D11)</f>
        <v>02.061</v>
      </c>
      <c r="D11" s="50" t="str">
        <f>CONCATENATE('[1]Access-Jul'!E11,".",'[1]Access-Jul'!G11)</f>
        <v>0569.4257</v>
      </c>
      <c r="E11" s="51" t="str">
        <f>+'[1]Access-Jul'!F11</f>
        <v>PRESTACAO JURISDICIONAL NA JUSTICA FEDERAL</v>
      </c>
      <c r="F11" s="52" t="str">
        <f>+'[1]Access-Jul'!H11</f>
        <v>JULGAMENTO DE CAUSAS NA JUSTICA FEDERAL</v>
      </c>
      <c r="G11" s="50" t="str">
        <f>IF('[1]Access-Jul'!I11="1","F","S")</f>
        <v>F</v>
      </c>
      <c r="H11" s="50" t="str">
        <f>+'[1]Access-Jul'!J11</f>
        <v>0100</v>
      </c>
      <c r="I11" s="51" t="str">
        <f>+'[1]Access-Jul'!K11</f>
        <v>RECURSOS ORDINARIOS</v>
      </c>
      <c r="J11" s="50" t="str">
        <f>+'[1]Access-Jul'!L11</f>
        <v>4</v>
      </c>
      <c r="K11" s="53"/>
      <c r="L11" s="53"/>
      <c r="M11" s="53"/>
      <c r="N11" s="54">
        <f t="shared" ref="N11:N27" si="0">+K11+L11-M11</f>
        <v>0</v>
      </c>
      <c r="O11" s="53"/>
      <c r="P11" s="55">
        <f>'[1]Access-Jul'!M11</f>
        <v>2037367</v>
      </c>
      <c r="Q11" s="55"/>
      <c r="R11" s="55">
        <f t="shared" ref="R11:R27" si="1">N11-O11+P11</f>
        <v>2037367</v>
      </c>
      <c r="S11" s="56">
        <f>'[1]Access-Jul'!N11</f>
        <v>450524.37</v>
      </c>
      <c r="T11" s="57">
        <f t="shared" ref="T11:T28" si="2">IF(R11&gt;0,S11/R11,0)</f>
        <v>0.22113068975790812</v>
      </c>
      <c r="U11" s="55">
        <f>'[1]Access-Jul'!O11</f>
        <v>93142.31</v>
      </c>
      <c r="V11" s="57">
        <f t="shared" ref="V11:V28" si="3">IF(R11&gt;0,U11/R11,0)</f>
        <v>4.5717001404263442E-2</v>
      </c>
      <c r="W11" s="55">
        <f>'[1]Access-Jul'!P11</f>
        <v>87372.31</v>
      </c>
      <c r="X11" s="57">
        <f t="shared" ref="X11:X28" si="4">IF(R11&gt;0,W11/R11,0)</f>
        <v>4.2884914696272196E-2</v>
      </c>
    </row>
    <row r="12" spans="1:24" ht="25.5" customHeight="1" x14ac:dyDescent="0.2">
      <c r="A12" s="50" t="str">
        <f>+'[1]Access-Jul'!A12</f>
        <v>12104</v>
      </c>
      <c r="B12" s="51" t="str">
        <f>+'[1]Access-Jul'!B12</f>
        <v>TRIBUNAL REGIONAL FEDERAL DA 3A. REGIAO</v>
      </c>
      <c r="C12" s="50" t="str">
        <f>CONCATENATE('[1]Access-Jul'!C12,".",'[1]Access-Jul'!D12)</f>
        <v>02.061</v>
      </c>
      <c r="D12" s="50" t="str">
        <f>CONCATENATE('[1]Access-Jul'!E12,".",'[1]Access-Jul'!G12)</f>
        <v>0569.4257</v>
      </c>
      <c r="E12" s="51" t="str">
        <f>+'[1]Access-Jul'!F12</f>
        <v>PRESTACAO JURISDICIONAL NA JUSTICA FEDERAL</v>
      </c>
      <c r="F12" s="51" t="str">
        <f>+'[1]Access-Jul'!H12</f>
        <v>JULGAMENTO DE CAUSAS NA JUSTICA FEDERAL</v>
      </c>
      <c r="G12" s="50" t="str">
        <f>IF('[1]Access-Jul'!I12="1","F","S")</f>
        <v>F</v>
      </c>
      <c r="H12" s="50" t="str">
        <f>+'[1]Access-Jul'!J12</f>
        <v>0100</v>
      </c>
      <c r="I12" s="51" t="str">
        <f>+'[1]Access-Jul'!K12</f>
        <v>RECURSOS ORDINARIOS</v>
      </c>
      <c r="J12" s="50" t="str">
        <f>+'[1]Access-Jul'!L12</f>
        <v>3</v>
      </c>
      <c r="K12" s="55"/>
      <c r="L12" s="55"/>
      <c r="M12" s="55"/>
      <c r="N12" s="53">
        <f t="shared" si="0"/>
        <v>0</v>
      </c>
      <c r="O12" s="55"/>
      <c r="P12" s="55">
        <f>'[1]Access-Jul'!M12</f>
        <v>57615029</v>
      </c>
      <c r="Q12" s="55"/>
      <c r="R12" s="55">
        <f t="shared" si="1"/>
        <v>57615029</v>
      </c>
      <c r="S12" s="56">
        <f>'[1]Access-Jul'!N12</f>
        <v>47735990.490000002</v>
      </c>
      <c r="T12" s="57">
        <f t="shared" si="2"/>
        <v>0.82853365377981503</v>
      </c>
      <c r="U12" s="55">
        <f>'[1]Access-Jul'!O12</f>
        <v>22805151.109999999</v>
      </c>
      <c r="V12" s="57">
        <f t="shared" si="3"/>
        <v>0.39581948505137432</v>
      </c>
      <c r="W12" s="55">
        <f>'[1]Access-Jul'!P12</f>
        <v>21806416.760000002</v>
      </c>
      <c r="X12" s="57">
        <f t="shared" si="4"/>
        <v>0.37848486998071285</v>
      </c>
    </row>
    <row r="13" spans="1:24" ht="25.5" customHeight="1" x14ac:dyDescent="0.2">
      <c r="A13" s="50" t="str">
        <f>+'[1]Access-Jul'!A13</f>
        <v>12104</v>
      </c>
      <c r="B13" s="51" t="str">
        <f>+'[1]Access-Jul'!B13</f>
        <v>TRIBUNAL REGIONAL FEDERAL DA 3A. REGIAO</v>
      </c>
      <c r="C13" s="50" t="str">
        <f>CONCATENATE('[1]Access-Jul'!C13,".",'[1]Access-Jul'!D13)</f>
        <v>02.061</v>
      </c>
      <c r="D13" s="50" t="str">
        <f>CONCATENATE('[1]Access-Jul'!E13,".",'[1]Access-Jul'!G13)</f>
        <v>0569.4257</v>
      </c>
      <c r="E13" s="51" t="str">
        <f>+'[1]Access-Jul'!F13</f>
        <v>PRESTACAO JURISDICIONAL NA JUSTICA FEDERAL</v>
      </c>
      <c r="F13" s="51" t="str">
        <f>+'[1]Access-Jul'!H13</f>
        <v>JULGAMENTO DE CAUSAS NA JUSTICA FEDERAL</v>
      </c>
      <c r="G13" s="50" t="str">
        <f>IF('[1]Access-Jul'!I13="1","F","S")</f>
        <v>F</v>
      </c>
      <c r="H13" s="50" t="str">
        <f>+'[1]Access-Jul'!J13</f>
        <v>0181</v>
      </c>
      <c r="I13" s="51" t="str">
        <f>+'[1]Access-Jul'!K13</f>
        <v>RECURSOS DE CONVENIOS</v>
      </c>
      <c r="J13" s="50" t="str">
        <f>+'[1]Access-Jul'!L13</f>
        <v>4</v>
      </c>
      <c r="K13" s="55"/>
      <c r="L13" s="55"/>
      <c r="M13" s="55"/>
      <c r="N13" s="53">
        <f t="shared" si="0"/>
        <v>0</v>
      </c>
      <c r="O13" s="55"/>
      <c r="P13" s="55">
        <f>'[1]Access-Jul'!M13</f>
        <v>3362657</v>
      </c>
      <c r="Q13" s="55"/>
      <c r="R13" s="55">
        <f t="shared" si="1"/>
        <v>3362657</v>
      </c>
      <c r="S13" s="56">
        <f>'[1]Access-Jul'!N13</f>
        <v>3279948.75</v>
      </c>
      <c r="T13" s="57">
        <f t="shared" si="2"/>
        <v>0.97540389935696681</v>
      </c>
      <c r="U13" s="55">
        <f>'[1]Access-Jul'!O13</f>
        <v>0</v>
      </c>
      <c r="V13" s="57">
        <f t="shared" si="3"/>
        <v>0</v>
      </c>
      <c r="W13" s="55">
        <f>'[1]Access-Jul'!P13</f>
        <v>0</v>
      </c>
      <c r="X13" s="57">
        <f t="shared" si="4"/>
        <v>0</v>
      </c>
    </row>
    <row r="14" spans="1:24" ht="25.5" customHeight="1" x14ac:dyDescent="0.2">
      <c r="A14" s="50" t="str">
        <f>+'[1]Access-Jul'!A14</f>
        <v>12104</v>
      </c>
      <c r="B14" s="51" t="str">
        <f>+'[1]Access-Jul'!B14</f>
        <v>TRIBUNAL REGIONAL FEDERAL DA 3A. REGIAO</v>
      </c>
      <c r="C14" s="50" t="str">
        <f>CONCATENATE('[1]Access-Jul'!C14,".",'[1]Access-Jul'!D14)</f>
        <v>02.061</v>
      </c>
      <c r="D14" s="50" t="str">
        <f>CONCATENATE('[1]Access-Jul'!E14,".",'[1]Access-Jul'!G14)</f>
        <v>0569.4257</v>
      </c>
      <c r="E14" s="51" t="str">
        <f>+'[1]Access-Jul'!F14</f>
        <v>PRESTACAO JURISDICIONAL NA JUSTICA FEDERAL</v>
      </c>
      <c r="F14" s="51" t="str">
        <f>+'[1]Access-Jul'!H14</f>
        <v>JULGAMENTO DE CAUSAS NA JUSTICA FEDERAL</v>
      </c>
      <c r="G14" s="50" t="str">
        <f>IF('[1]Access-Jul'!I14="1","F","S")</f>
        <v>F</v>
      </c>
      <c r="H14" s="50" t="str">
        <f>+'[1]Access-Jul'!J14</f>
        <v>0181</v>
      </c>
      <c r="I14" s="51" t="str">
        <f>+'[1]Access-Jul'!K14</f>
        <v>RECURSOS DE CONVENIOS</v>
      </c>
      <c r="J14" s="50" t="str">
        <f>+'[1]Access-Jul'!L14</f>
        <v>3</v>
      </c>
      <c r="K14" s="55"/>
      <c r="L14" s="55"/>
      <c r="M14" s="55"/>
      <c r="N14" s="53">
        <f t="shared" si="0"/>
        <v>0</v>
      </c>
      <c r="O14" s="55"/>
      <c r="P14" s="55">
        <f>'[1]Access-Jul'!M14</f>
        <v>2679631</v>
      </c>
      <c r="Q14" s="55"/>
      <c r="R14" s="55">
        <f t="shared" si="1"/>
        <v>2679631</v>
      </c>
      <c r="S14" s="56">
        <f>'[1]Access-Jul'!N14</f>
        <v>2196662.41</v>
      </c>
      <c r="T14" s="57">
        <f t="shared" si="2"/>
        <v>0.81976302334164675</v>
      </c>
      <c r="U14" s="55">
        <f>'[1]Access-Jul'!O14</f>
        <v>974354.67</v>
      </c>
      <c r="V14" s="57">
        <f t="shared" si="3"/>
        <v>0.36361524030734083</v>
      </c>
      <c r="W14" s="55">
        <f>'[1]Access-Jul'!P14</f>
        <v>904078.64</v>
      </c>
      <c r="X14" s="57">
        <f t="shared" si="4"/>
        <v>0.33738923008429145</v>
      </c>
    </row>
    <row r="15" spans="1:24" ht="25.5" customHeight="1" x14ac:dyDescent="0.2">
      <c r="A15" s="50" t="str">
        <f>+'[1]Access-Jul'!A15</f>
        <v>12104</v>
      </c>
      <c r="B15" s="51" t="str">
        <f>+'[1]Access-Jul'!B15</f>
        <v>TRIBUNAL REGIONAL FEDERAL DA 3A. REGIAO</v>
      </c>
      <c r="C15" s="50" t="str">
        <f>CONCATENATE('[1]Access-Jul'!C15,".",'[1]Access-Jul'!D15)</f>
        <v>02.122</v>
      </c>
      <c r="D15" s="50" t="str">
        <f>CONCATENATE('[1]Access-Jul'!E15,".",'[1]Access-Jul'!G15)</f>
        <v>0569.15NZ</v>
      </c>
      <c r="E15" s="51" t="str">
        <f>+'[1]Access-Jul'!F15</f>
        <v>PRESTACAO JURISDICIONAL NA JUSTICA FEDERAL</v>
      </c>
      <c r="F15" s="51" t="str">
        <f>+'[1]Access-Jul'!H15</f>
        <v>REFORMA DO EDIFICIO-SEDE DO TRIBUNAL REGIONAL FEDERAL DA 3.</v>
      </c>
      <c r="G15" s="50" t="str">
        <f>IF('[1]Access-Jul'!I15="1","F","S")</f>
        <v>F</v>
      </c>
      <c r="H15" s="50" t="str">
        <f>+'[1]Access-Jul'!J15</f>
        <v>0100</v>
      </c>
      <c r="I15" s="51" t="str">
        <f>+'[1]Access-Jul'!K15</f>
        <v>RECURSOS ORDINARIOS</v>
      </c>
      <c r="J15" s="50" t="str">
        <f>+'[1]Access-Jul'!L15</f>
        <v>4</v>
      </c>
      <c r="K15" s="53"/>
      <c r="L15" s="53"/>
      <c r="M15" s="53"/>
      <c r="N15" s="53">
        <f t="shared" si="0"/>
        <v>0</v>
      </c>
      <c r="O15" s="53"/>
      <c r="P15" s="55">
        <f>'[1]Access-Jul'!M15</f>
        <v>4000000</v>
      </c>
      <c r="Q15" s="55"/>
      <c r="R15" s="55">
        <f t="shared" si="1"/>
        <v>4000000</v>
      </c>
      <c r="S15" s="56">
        <f>'[1]Access-Jul'!N15</f>
        <v>3663970</v>
      </c>
      <c r="T15" s="57">
        <f t="shared" si="2"/>
        <v>0.91599249999999999</v>
      </c>
      <c r="U15" s="55">
        <f>'[1]Access-Jul'!O15</f>
        <v>187736.09</v>
      </c>
      <c r="V15" s="57">
        <f t="shared" si="3"/>
        <v>4.6934022499999999E-2</v>
      </c>
      <c r="W15" s="55">
        <f>'[1]Access-Jul'!P15</f>
        <v>0</v>
      </c>
      <c r="X15" s="57">
        <f t="shared" si="4"/>
        <v>0</v>
      </c>
    </row>
    <row r="16" spans="1:24" ht="25.5" customHeight="1" x14ac:dyDescent="0.2">
      <c r="A16" s="50" t="str">
        <f>+'[1]Access-Jul'!A16</f>
        <v>12104</v>
      </c>
      <c r="B16" s="51" t="str">
        <f>+'[1]Access-Jul'!B16</f>
        <v>TRIBUNAL REGIONAL FEDERAL DA 3A. REGIAO</v>
      </c>
      <c r="C16" s="50" t="str">
        <f>CONCATENATE('[1]Access-Jul'!C16,".",'[1]Access-Jul'!D16)</f>
        <v>02.122</v>
      </c>
      <c r="D16" s="50" t="str">
        <f>CONCATENATE('[1]Access-Jul'!E16,".",'[1]Access-Jul'!G16)</f>
        <v>0569.20TP</v>
      </c>
      <c r="E16" s="51" t="str">
        <f>+'[1]Access-Jul'!F16</f>
        <v>PRESTACAO JURISDICIONAL NA JUSTICA FEDERAL</v>
      </c>
      <c r="F16" s="51" t="str">
        <f>+'[1]Access-Jul'!H16</f>
        <v>ATIVOS CIVIS DA UNIAO</v>
      </c>
      <c r="G16" s="50" t="str">
        <f>IF('[1]Access-Jul'!I16="1","F","S")</f>
        <v>F</v>
      </c>
      <c r="H16" s="50" t="str">
        <f>+'[1]Access-Jul'!J16</f>
        <v>0100</v>
      </c>
      <c r="I16" s="51" t="str">
        <f>+'[1]Access-Jul'!K16</f>
        <v>RECURSOS ORDINARIOS</v>
      </c>
      <c r="J16" s="50" t="str">
        <f>+'[1]Access-Jul'!L16</f>
        <v>1</v>
      </c>
      <c r="K16" s="55"/>
      <c r="L16" s="55"/>
      <c r="M16" s="55"/>
      <c r="N16" s="53">
        <f t="shared" si="0"/>
        <v>0</v>
      </c>
      <c r="O16" s="55"/>
      <c r="P16" s="55">
        <f>'[1]Access-Jul'!M16</f>
        <v>246857408.24000001</v>
      </c>
      <c r="Q16" s="55"/>
      <c r="R16" s="55">
        <f t="shared" si="1"/>
        <v>246857408.24000001</v>
      </c>
      <c r="S16" s="56">
        <f>'[1]Access-Jul'!N16</f>
        <v>246857408.24000001</v>
      </c>
      <c r="T16" s="57">
        <f t="shared" si="2"/>
        <v>1</v>
      </c>
      <c r="U16" s="55">
        <f>'[1]Access-Jul'!O16</f>
        <v>246852732.37</v>
      </c>
      <c r="V16" s="57">
        <f t="shared" si="3"/>
        <v>0.99998105841735385</v>
      </c>
      <c r="W16" s="55">
        <f>'[1]Access-Jul'!P16</f>
        <v>242406843.34</v>
      </c>
      <c r="X16" s="57">
        <f t="shared" si="4"/>
        <v>0.98197111064346476</v>
      </c>
    </row>
    <row r="17" spans="1:24" ht="25.5" customHeight="1" x14ac:dyDescent="0.2">
      <c r="A17" s="50" t="str">
        <f>+'[1]Access-Jul'!A17</f>
        <v>12104</v>
      </c>
      <c r="B17" s="51" t="str">
        <f>+'[1]Access-Jul'!B17</f>
        <v>TRIBUNAL REGIONAL FEDERAL DA 3A. REGIAO</v>
      </c>
      <c r="C17" s="50" t="str">
        <f>CONCATENATE('[1]Access-Jul'!C17,".",'[1]Access-Jul'!D17)</f>
        <v>02.122</v>
      </c>
      <c r="D17" s="50" t="str">
        <f>CONCATENATE('[1]Access-Jul'!E17,".",'[1]Access-Jul'!G17)</f>
        <v>0569.216H</v>
      </c>
      <c r="E17" s="51" t="str">
        <f>+'[1]Access-Jul'!F17</f>
        <v>PRESTACAO JURISDICIONAL NA JUSTICA FEDERAL</v>
      </c>
      <c r="F17" s="51" t="str">
        <f>+'[1]Access-Jul'!H17</f>
        <v>AJUDA DE CUSTO PARA MORADIA OU AUXILIO-MORADIA A AGENTES PUB</v>
      </c>
      <c r="G17" s="50" t="str">
        <f>IF('[1]Access-Jul'!I17="1","F","S")</f>
        <v>F</v>
      </c>
      <c r="H17" s="50" t="str">
        <f>+'[1]Access-Jul'!J17</f>
        <v>0100</v>
      </c>
      <c r="I17" s="51" t="str">
        <f>+'[1]Access-Jul'!K17</f>
        <v>RECURSOS ORDINARIOS</v>
      </c>
      <c r="J17" s="50" t="str">
        <f>+'[1]Access-Jul'!L17</f>
        <v>3</v>
      </c>
      <c r="K17" s="55"/>
      <c r="L17" s="55"/>
      <c r="M17" s="55"/>
      <c r="N17" s="53">
        <f t="shared" si="0"/>
        <v>0</v>
      </c>
      <c r="O17" s="55"/>
      <c r="P17" s="55">
        <f>'[1]Access-Jul'!M17</f>
        <v>283514</v>
      </c>
      <c r="Q17" s="55"/>
      <c r="R17" s="55">
        <f t="shared" si="1"/>
        <v>283514</v>
      </c>
      <c r="S17" s="56">
        <f>'[1]Access-Jul'!N17</f>
        <v>16100</v>
      </c>
      <c r="T17" s="57">
        <f t="shared" si="2"/>
        <v>5.6787319144733596E-2</v>
      </c>
      <c r="U17" s="55">
        <f>'[1]Access-Jul'!O17</f>
        <v>16100</v>
      </c>
      <c r="V17" s="57">
        <f t="shared" si="3"/>
        <v>5.6787319144733596E-2</v>
      </c>
      <c r="W17" s="55">
        <f>'[1]Access-Jul'!P17</f>
        <v>16100</v>
      </c>
      <c r="X17" s="57">
        <f t="shared" si="4"/>
        <v>5.6787319144733596E-2</v>
      </c>
    </row>
    <row r="18" spans="1:24" ht="25.5" customHeight="1" x14ac:dyDescent="0.2">
      <c r="A18" s="50" t="str">
        <f>+'[1]Access-Jul'!A18</f>
        <v>12104</v>
      </c>
      <c r="B18" s="51" t="str">
        <f>+'[1]Access-Jul'!B18</f>
        <v>TRIBUNAL REGIONAL FEDERAL DA 3A. REGIAO</v>
      </c>
      <c r="C18" s="50" t="str">
        <f>CONCATENATE('[1]Access-Jul'!C18,".",'[1]Access-Jul'!D18)</f>
        <v>02.126</v>
      </c>
      <c r="D18" s="50" t="str">
        <f>CONCATENATE('[1]Access-Jul'!E18,".",'[1]Access-Jul'!G18)</f>
        <v>0569.151W</v>
      </c>
      <c r="E18" s="51" t="str">
        <f>+'[1]Access-Jul'!F18</f>
        <v>PRESTACAO JURISDICIONAL NA JUSTICA FEDERAL</v>
      </c>
      <c r="F18" s="51" t="str">
        <f>+'[1]Access-Jul'!H18</f>
        <v>DESENVOLVIMENTO E IMPLANTACAO DO SISTEMA PROCESSO JUDICIAL E</v>
      </c>
      <c r="G18" s="50" t="str">
        <f>IF('[1]Access-Jul'!I18="1","F","S")</f>
        <v>F</v>
      </c>
      <c r="H18" s="50" t="str">
        <f>+'[1]Access-Jul'!J18</f>
        <v>0100</v>
      </c>
      <c r="I18" s="51" t="str">
        <f>+'[1]Access-Jul'!K18</f>
        <v>RECURSOS ORDINARIOS</v>
      </c>
      <c r="J18" s="50" t="str">
        <f>+'[1]Access-Jul'!L18</f>
        <v>4</v>
      </c>
      <c r="K18" s="53"/>
      <c r="L18" s="53"/>
      <c r="M18" s="53"/>
      <c r="N18" s="53">
        <f t="shared" si="0"/>
        <v>0</v>
      </c>
      <c r="O18" s="53"/>
      <c r="P18" s="55">
        <f>'[1]Access-Jul'!M18</f>
        <v>700000</v>
      </c>
      <c r="Q18" s="55"/>
      <c r="R18" s="55">
        <f t="shared" si="1"/>
        <v>700000</v>
      </c>
      <c r="S18" s="56">
        <f>'[1]Access-Jul'!N18</f>
        <v>0</v>
      </c>
      <c r="T18" s="57">
        <f t="shared" si="2"/>
        <v>0</v>
      </c>
      <c r="U18" s="55">
        <f>'[1]Access-Jul'!O18</f>
        <v>0</v>
      </c>
      <c r="V18" s="57">
        <f t="shared" si="3"/>
        <v>0</v>
      </c>
      <c r="W18" s="55">
        <f>'[1]Access-Jul'!P18</f>
        <v>0</v>
      </c>
      <c r="X18" s="57">
        <f t="shared" si="4"/>
        <v>0</v>
      </c>
    </row>
    <row r="19" spans="1:24" ht="25.5" customHeight="1" x14ac:dyDescent="0.2">
      <c r="A19" s="50" t="str">
        <f>+'[1]Access-Jul'!A19</f>
        <v>12104</v>
      </c>
      <c r="B19" s="51" t="str">
        <f>+'[1]Access-Jul'!B19</f>
        <v>TRIBUNAL REGIONAL FEDERAL DA 3A. REGIAO</v>
      </c>
      <c r="C19" s="50" t="str">
        <f>CONCATENATE('[1]Access-Jul'!C19,".",'[1]Access-Jul'!D19)</f>
        <v>02.126</v>
      </c>
      <c r="D19" s="50" t="str">
        <f>CONCATENATE('[1]Access-Jul'!E19,".",'[1]Access-Jul'!G19)</f>
        <v>0569.151W</v>
      </c>
      <c r="E19" s="51" t="str">
        <f>+'[1]Access-Jul'!F19</f>
        <v>PRESTACAO JURISDICIONAL NA JUSTICA FEDERAL</v>
      </c>
      <c r="F19" s="51" t="str">
        <f>+'[1]Access-Jul'!H19</f>
        <v>DESENVOLVIMENTO E IMPLANTACAO DO SISTEMA PROCESSO JUDICIAL E</v>
      </c>
      <c r="G19" s="50" t="str">
        <f>IF('[1]Access-Jul'!I19="1","F","S")</f>
        <v>F</v>
      </c>
      <c r="H19" s="50" t="str">
        <f>+'[1]Access-Jul'!J19</f>
        <v>0100</v>
      </c>
      <c r="I19" s="51" t="str">
        <f>+'[1]Access-Jul'!K19</f>
        <v>RECURSOS ORDINARIOS</v>
      </c>
      <c r="J19" s="50" t="str">
        <f>+'[1]Access-Jul'!L19</f>
        <v>3</v>
      </c>
      <c r="K19" s="53"/>
      <c r="L19" s="53"/>
      <c r="M19" s="53"/>
      <c r="N19" s="53">
        <f t="shared" si="0"/>
        <v>0</v>
      </c>
      <c r="O19" s="53"/>
      <c r="P19" s="55">
        <f>'[1]Access-Jul'!M19</f>
        <v>750823</v>
      </c>
      <c r="Q19" s="55"/>
      <c r="R19" s="55">
        <f t="shared" si="1"/>
        <v>750823</v>
      </c>
      <c r="S19" s="56">
        <f>'[1]Access-Jul'!N19</f>
        <v>750823</v>
      </c>
      <c r="T19" s="57">
        <f t="shared" si="2"/>
        <v>1</v>
      </c>
      <c r="U19" s="55">
        <f>'[1]Access-Jul'!O19</f>
        <v>183927.43</v>
      </c>
      <c r="V19" s="57">
        <f t="shared" si="3"/>
        <v>0.24496776204245208</v>
      </c>
      <c r="W19" s="55">
        <f>'[1]Access-Jul'!P19</f>
        <v>183927.43</v>
      </c>
      <c r="X19" s="57">
        <f t="shared" si="4"/>
        <v>0.24496776204245208</v>
      </c>
    </row>
    <row r="20" spans="1:24" ht="25.5" customHeight="1" x14ac:dyDescent="0.2">
      <c r="A20" s="50" t="str">
        <f>+'[1]Access-Jul'!A20</f>
        <v>12104</v>
      </c>
      <c r="B20" s="51" t="str">
        <f>+'[1]Access-Jul'!B20</f>
        <v>TRIBUNAL REGIONAL FEDERAL DA 3A. REGIAO</v>
      </c>
      <c r="C20" s="50" t="str">
        <f>CONCATENATE('[1]Access-Jul'!C20,".",'[1]Access-Jul'!D20)</f>
        <v>02.131</v>
      </c>
      <c r="D20" s="50" t="str">
        <f>CONCATENATE('[1]Access-Jul'!E20,".",'[1]Access-Jul'!G20)</f>
        <v>0569.219I</v>
      </c>
      <c r="E20" s="51" t="str">
        <f>+'[1]Access-Jul'!F20</f>
        <v>PRESTACAO JURISDICIONAL NA JUSTICA FEDERAL</v>
      </c>
      <c r="F20" s="51" t="str">
        <f>+'[1]Access-Jul'!H20</f>
        <v>PUBLICIDADE INSTITUCIONAL E DE UTILIDADE PUBLICA</v>
      </c>
      <c r="G20" s="50" t="str">
        <f>IF('[1]Access-Jul'!I20="1","F","S")</f>
        <v>F</v>
      </c>
      <c r="H20" s="50" t="str">
        <f>+'[1]Access-Jul'!J20</f>
        <v>0100</v>
      </c>
      <c r="I20" s="51" t="str">
        <f>+'[1]Access-Jul'!K20</f>
        <v>RECURSOS ORDINARIOS</v>
      </c>
      <c r="J20" s="50" t="str">
        <f>+'[1]Access-Jul'!L20</f>
        <v>3</v>
      </c>
      <c r="K20" s="53"/>
      <c r="L20" s="53"/>
      <c r="M20" s="53"/>
      <c r="N20" s="53">
        <f t="shared" si="0"/>
        <v>0</v>
      </c>
      <c r="O20" s="53"/>
      <c r="P20" s="55">
        <f>'[1]Access-Jul'!M20</f>
        <v>521464</v>
      </c>
      <c r="Q20" s="55"/>
      <c r="R20" s="55">
        <f t="shared" si="1"/>
        <v>521464</v>
      </c>
      <c r="S20" s="56">
        <f>'[1]Access-Jul'!N20</f>
        <v>354975.29</v>
      </c>
      <c r="T20" s="57">
        <f t="shared" si="2"/>
        <v>0.68072827654449775</v>
      </c>
      <c r="U20" s="55">
        <f>'[1]Access-Jul'!O20</f>
        <v>254731.88</v>
      </c>
      <c r="V20" s="57">
        <f t="shared" si="3"/>
        <v>0.48849370234570366</v>
      </c>
      <c r="W20" s="55">
        <f>'[1]Access-Jul'!P20</f>
        <v>254731.88</v>
      </c>
      <c r="X20" s="57">
        <f t="shared" si="4"/>
        <v>0.48849370234570366</v>
      </c>
    </row>
    <row r="21" spans="1:24" ht="25.5" customHeight="1" x14ac:dyDescent="0.2">
      <c r="A21" s="50" t="str">
        <f>+'[1]Access-Jul'!A21</f>
        <v>12104</v>
      </c>
      <c r="B21" s="51" t="str">
        <f>+'[1]Access-Jul'!B21</f>
        <v>TRIBUNAL REGIONAL FEDERAL DA 3A. REGIAO</v>
      </c>
      <c r="C21" s="50" t="str">
        <f>CONCATENATE('[1]Access-Jul'!C21,".",'[1]Access-Jul'!D21)</f>
        <v>02.301</v>
      </c>
      <c r="D21" s="50" t="str">
        <f>CONCATENATE('[1]Access-Jul'!E21,".",'[1]Access-Jul'!G21)</f>
        <v>0569.2004</v>
      </c>
      <c r="E21" s="51" t="str">
        <f>+'[1]Access-Jul'!F21</f>
        <v>PRESTACAO JURISDICIONAL NA JUSTICA FEDERAL</v>
      </c>
      <c r="F21" s="51" t="str">
        <f>+'[1]Access-Jul'!H21</f>
        <v>ASSISTENCIA MEDICA E ODONTOLOGICA AOS SERVIDORES CIVIS, EMPR</v>
      </c>
      <c r="G21" s="50" t="str">
        <f>IF('[1]Access-Jul'!I21="1","F","S")</f>
        <v>S</v>
      </c>
      <c r="H21" s="50" t="str">
        <f>+'[1]Access-Jul'!J21</f>
        <v>0100</v>
      </c>
      <c r="I21" s="51" t="str">
        <f>+'[1]Access-Jul'!K21</f>
        <v>RECURSOS ORDINARIOS</v>
      </c>
      <c r="J21" s="50" t="str">
        <f>+'[1]Access-Jul'!L21</f>
        <v>4</v>
      </c>
      <c r="K21" s="53"/>
      <c r="L21" s="53"/>
      <c r="M21" s="53"/>
      <c r="N21" s="53">
        <f t="shared" si="0"/>
        <v>0</v>
      </c>
      <c r="O21" s="53"/>
      <c r="P21" s="55">
        <f>'[1]Access-Jul'!M21</f>
        <v>30000</v>
      </c>
      <c r="Q21" s="55"/>
      <c r="R21" s="55">
        <f t="shared" si="1"/>
        <v>30000</v>
      </c>
      <c r="S21" s="56">
        <f>'[1]Access-Jul'!N21</f>
        <v>0</v>
      </c>
      <c r="T21" s="57">
        <f t="shared" si="2"/>
        <v>0</v>
      </c>
      <c r="U21" s="55">
        <f>'[1]Access-Jul'!O21</f>
        <v>0</v>
      </c>
      <c r="V21" s="57">
        <f t="shared" si="3"/>
        <v>0</v>
      </c>
      <c r="W21" s="55">
        <f>'[1]Access-Jul'!P21</f>
        <v>0</v>
      </c>
      <c r="X21" s="57">
        <f t="shared" si="4"/>
        <v>0</v>
      </c>
    </row>
    <row r="22" spans="1:24" ht="25.5" customHeight="1" x14ac:dyDescent="0.2">
      <c r="A22" s="50" t="str">
        <f>+'[1]Access-Jul'!A22</f>
        <v>12104</v>
      </c>
      <c r="B22" s="51" t="str">
        <f>+'[1]Access-Jul'!B22</f>
        <v>TRIBUNAL REGIONAL FEDERAL DA 3A. REGIAO</v>
      </c>
      <c r="C22" s="50" t="str">
        <f>CONCATENATE('[1]Access-Jul'!C22,".",'[1]Access-Jul'!D22)</f>
        <v>02.301</v>
      </c>
      <c r="D22" s="50" t="str">
        <f>CONCATENATE('[1]Access-Jul'!E22,".",'[1]Access-Jul'!G22)</f>
        <v>0569.2004</v>
      </c>
      <c r="E22" s="51" t="str">
        <f>+'[1]Access-Jul'!F22</f>
        <v>PRESTACAO JURISDICIONAL NA JUSTICA FEDERAL</v>
      </c>
      <c r="F22" s="51" t="str">
        <f>+'[1]Access-Jul'!H22</f>
        <v>ASSISTENCIA MEDICA E ODONTOLOGICA AOS SERVIDORES CIVIS, EMPR</v>
      </c>
      <c r="G22" s="50" t="str">
        <f>IF('[1]Access-Jul'!I22="1","F","S")</f>
        <v>S</v>
      </c>
      <c r="H22" s="50" t="str">
        <f>+'[1]Access-Jul'!J22</f>
        <v>0100</v>
      </c>
      <c r="I22" s="51" t="str">
        <f>+'[1]Access-Jul'!K22</f>
        <v>RECURSOS ORDINARIOS</v>
      </c>
      <c r="J22" s="50" t="str">
        <f>+'[1]Access-Jul'!L22</f>
        <v>3</v>
      </c>
      <c r="K22" s="53"/>
      <c r="L22" s="53"/>
      <c r="M22" s="53"/>
      <c r="N22" s="53">
        <f t="shared" si="0"/>
        <v>0</v>
      </c>
      <c r="O22" s="53"/>
      <c r="P22" s="55">
        <f>'[1]Access-Jul'!M22</f>
        <v>12627780</v>
      </c>
      <c r="Q22" s="55"/>
      <c r="R22" s="55">
        <f t="shared" si="1"/>
        <v>12627780</v>
      </c>
      <c r="S22" s="56">
        <f>'[1]Access-Jul'!N22</f>
        <v>11629304.279999999</v>
      </c>
      <c r="T22" s="57">
        <f t="shared" si="2"/>
        <v>0.92093022526524848</v>
      </c>
      <c r="U22" s="55">
        <f>'[1]Access-Jul'!O22</f>
        <v>5005857.12</v>
      </c>
      <c r="V22" s="57">
        <f t="shared" si="3"/>
        <v>0.3964162441854388</v>
      </c>
      <c r="W22" s="55">
        <f>'[1]Access-Jul'!P22</f>
        <v>4186784.21</v>
      </c>
      <c r="X22" s="57">
        <f t="shared" si="4"/>
        <v>0.3315534646628307</v>
      </c>
    </row>
    <row r="23" spans="1:24" ht="25.5" customHeight="1" x14ac:dyDescent="0.2">
      <c r="A23" s="50" t="str">
        <f>+'[1]Access-Jul'!A23</f>
        <v>12104</v>
      </c>
      <c r="B23" s="51" t="str">
        <f>+'[1]Access-Jul'!B23</f>
        <v>TRIBUNAL REGIONAL FEDERAL DA 3A. REGIAO</v>
      </c>
      <c r="C23" s="50" t="str">
        <f>CONCATENATE('[1]Access-Jul'!C23,".",'[1]Access-Jul'!D23)</f>
        <v>02.331</v>
      </c>
      <c r="D23" s="50" t="str">
        <f>CONCATENATE('[1]Access-Jul'!E23,".",'[1]Access-Jul'!G23)</f>
        <v>0569.212B</v>
      </c>
      <c r="E23" s="51" t="str">
        <f>+'[1]Access-Jul'!F23</f>
        <v>PRESTACAO JURISDICIONAL NA JUSTICA FEDERAL</v>
      </c>
      <c r="F23" s="51" t="str">
        <f>+'[1]Access-Jul'!H23</f>
        <v>BENEFICIOS OBRIGATORIOS AOS SERVIDORES CIVIS, EMPREGADOS, MI</v>
      </c>
      <c r="G23" s="50" t="str">
        <f>IF('[1]Access-Jul'!I23="1","F","S")</f>
        <v>F</v>
      </c>
      <c r="H23" s="50" t="str">
        <f>+'[1]Access-Jul'!J23</f>
        <v>0100</v>
      </c>
      <c r="I23" s="51" t="str">
        <f>+'[1]Access-Jul'!K23</f>
        <v>RECURSOS ORDINARIOS</v>
      </c>
      <c r="J23" s="50" t="str">
        <f>+'[1]Access-Jul'!L23</f>
        <v>3</v>
      </c>
      <c r="K23" s="53"/>
      <c r="L23" s="53"/>
      <c r="M23" s="53"/>
      <c r="N23" s="53">
        <f t="shared" si="0"/>
        <v>0</v>
      </c>
      <c r="O23" s="53"/>
      <c r="P23" s="55">
        <f>'[1]Access-Jul'!M23</f>
        <v>23728488.370000001</v>
      </c>
      <c r="Q23" s="55"/>
      <c r="R23" s="55">
        <f t="shared" si="1"/>
        <v>23728488.370000001</v>
      </c>
      <c r="S23" s="56">
        <f>'[1]Access-Jul'!N23</f>
        <v>23708488.370000001</v>
      </c>
      <c r="T23" s="57">
        <f t="shared" si="2"/>
        <v>0.99915713130612716</v>
      </c>
      <c r="U23" s="55">
        <f>'[1]Access-Jul'!O23</f>
        <v>13133347.15</v>
      </c>
      <c r="V23" s="57">
        <f t="shared" si="3"/>
        <v>0.55348435792498818</v>
      </c>
      <c r="W23" s="55">
        <f>'[1]Access-Jul'!P23</f>
        <v>13133347.15</v>
      </c>
      <c r="X23" s="57">
        <f t="shared" si="4"/>
        <v>0.55348435792498818</v>
      </c>
    </row>
    <row r="24" spans="1:24" ht="25.5" customHeight="1" x14ac:dyDescent="0.2">
      <c r="A24" s="50" t="str">
        <f>+'[1]Access-Jul'!A24</f>
        <v>12104</v>
      </c>
      <c r="B24" s="51" t="str">
        <f>+'[1]Access-Jul'!B24</f>
        <v>TRIBUNAL REGIONAL FEDERAL DA 3A. REGIAO</v>
      </c>
      <c r="C24" s="50" t="str">
        <f>CONCATENATE('[1]Access-Jul'!C24,".",'[1]Access-Jul'!D24)</f>
        <v>02.846</v>
      </c>
      <c r="D24" s="50" t="str">
        <f>CONCATENATE('[1]Access-Jul'!E24,".",'[1]Access-Jul'!G24)</f>
        <v>0569.09HB</v>
      </c>
      <c r="E24" s="51" t="str">
        <f>+'[1]Access-Jul'!F24</f>
        <v>PRESTACAO JURISDICIONAL NA JUSTICA FEDERAL</v>
      </c>
      <c r="F24" s="51" t="str">
        <f>+'[1]Access-Jul'!H24</f>
        <v>CONTRIBUICAO DA UNIAO, DE SUAS AUTARQUIAS E FUNDACOES PARA O</v>
      </c>
      <c r="G24" s="50" t="str">
        <f>IF('[1]Access-Jul'!I24="1","F","S")</f>
        <v>F</v>
      </c>
      <c r="H24" s="50" t="str">
        <f>+'[1]Access-Jul'!J24</f>
        <v>0100</v>
      </c>
      <c r="I24" s="51" t="str">
        <f>+'[1]Access-Jul'!K24</f>
        <v>RECURSOS ORDINARIOS</v>
      </c>
      <c r="J24" s="50" t="str">
        <f>+'[1]Access-Jul'!L24</f>
        <v>1</v>
      </c>
      <c r="K24" s="53"/>
      <c r="L24" s="53"/>
      <c r="M24" s="53"/>
      <c r="N24" s="53">
        <f t="shared" si="0"/>
        <v>0</v>
      </c>
      <c r="O24" s="53"/>
      <c r="P24" s="55">
        <f>'[1]Access-Jul'!M24</f>
        <v>38689133.579999998</v>
      </c>
      <c r="Q24" s="55"/>
      <c r="R24" s="55">
        <f t="shared" si="1"/>
        <v>38689133.579999998</v>
      </c>
      <c r="S24" s="56">
        <f>'[1]Access-Jul'!N24</f>
        <v>38689133.579999998</v>
      </c>
      <c r="T24" s="57">
        <f t="shared" si="2"/>
        <v>1</v>
      </c>
      <c r="U24" s="55">
        <f>'[1]Access-Jul'!O24</f>
        <v>38689133.579999998</v>
      </c>
      <c r="V24" s="57">
        <f t="shared" si="3"/>
        <v>1</v>
      </c>
      <c r="W24" s="55">
        <f>'[1]Access-Jul'!P24</f>
        <v>38689133.579999998</v>
      </c>
      <c r="X24" s="57">
        <f t="shared" si="4"/>
        <v>1</v>
      </c>
    </row>
    <row r="25" spans="1:24" ht="25.5" customHeight="1" x14ac:dyDescent="0.2">
      <c r="A25" s="50" t="str">
        <f>+'[1]Access-Jul'!A25</f>
        <v>12104</v>
      </c>
      <c r="B25" s="51" t="str">
        <f>+'[1]Access-Jul'!B25</f>
        <v>TRIBUNAL REGIONAL FEDERAL DA 3A. REGIAO</v>
      </c>
      <c r="C25" s="50" t="str">
        <f>CONCATENATE('[1]Access-Jul'!C25,".",'[1]Access-Jul'!D25)</f>
        <v>09.272</v>
      </c>
      <c r="D25" s="50" t="str">
        <f>CONCATENATE('[1]Access-Jul'!E25,".",'[1]Access-Jul'!G25)</f>
        <v>0089.0181</v>
      </c>
      <c r="E25" s="51" t="str">
        <f>+'[1]Access-Jul'!F25</f>
        <v>PREVIDENCIA DE INATIVOS E PENSIONISTAS DA UNIAO</v>
      </c>
      <c r="F25" s="51" t="str">
        <f>+'[1]Access-Jul'!H25</f>
        <v>APOSENTADORIAS E PENSOES CIVIS DA UNIAO</v>
      </c>
      <c r="G25" s="50" t="str">
        <f>IF('[1]Access-Jul'!I25="1","F","S")</f>
        <v>S</v>
      </c>
      <c r="H25" s="50" t="str">
        <f>+'[1]Access-Jul'!J25</f>
        <v>0156</v>
      </c>
      <c r="I25" s="51" t="str">
        <f>+'[1]Access-Jul'!K25</f>
        <v>CONTRIBUICAO PLANO SEGURIDADE SOCIAL SERVIDOR</v>
      </c>
      <c r="J25" s="50" t="str">
        <f>+'[1]Access-Jul'!L25</f>
        <v>1</v>
      </c>
      <c r="K25" s="53"/>
      <c r="L25" s="53"/>
      <c r="M25" s="53"/>
      <c r="N25" s="53">
        <f t="shared" si="0"/>
        <v>0</v>
      </c>
      <c r="O25" s="53"/>
      <c r="P25" s="55">
        <f>'[1]Access-Jul'!M25</f>
        <v>46879364</v>
      </c>
      <c r="Q25" s="55"/>
      <c r="R25" s="55">
        <f t="shared" si="1"/>
        <v>46879364</v>
      </c>
      <c r="S25" s="56">
        <f>'[1]Access-Jul'!N25</f>
        <v>46879364</v>
      </c>
      <c r="T25" s="57">
        <f t="shared" si="2"/>
        <v>1</v>
      </c>
      <c r="U25" s="55">
        <f>'[1]Access-Jul'!O25</f>
        <v>46879364</v>
      </c>
      <c r="V25" s="57">
        <f t="shared" si="3"/>
        <v>1</v>
      </c>
      <c r="W25" s="55">
        <f>'[1]Access-Jul'!P25</f>
        <v>46879364</v>
      </c>
      <c r="X25" s="57">
        <f t="shared" si="4"/>
        <v>1</v>
      </c>
    </row>
    <row r="26" spans="1:24" ht="25.5" customHeight="1" x14ac:dyDescent="0.2">
      <c r="A26" s="50" t="str">
        <f>+'[1]Access-Jul'!A26</f>
        <v>12104</v>
      </c>
      <c r="B26" s="51" t="str">
        <f>+'[1]Access-Jul'!B26</f>
        <v>TRIBUNAL REGIONAL FEDERAL DA 3A. REGIAO</v>
      </c>
      <c r="C26" s="50" t="str">
        <f>CONCATENATE('[1]Access-Jul'!C26,".",'[1]Access-Jul'!D26)</f>
        <v>09.272</v>
      </c>
      <c r="D26" s="50" t="str">
        <f>CONCATENATE('[1]Access-Jul'!E26,".",'[1]Access-Jul'!G26)</f>
        <v>0089.0181</v>
      </c>
      <c r="E26" s="51" t="str">
        <f>+'[1]Access-Jul'!F26</f>
        <v>PREVIDENCIA DE INATIVOS E PENSIONISTAS DA UNIAO</v>
      </c>
      <c r="F26" s="51" t="str">
        <f>+'[1]Access-Jul'!H26</f>
        <v>APOSENTADORIAS E PENSOES CIVIS DA UNIAO</v>
      </c>
      <c r="G26" s="50" t="str">
        <f>IF('[1]Access-Jul'!I26="1","F","S")</f>
        <v>S</v>
      </c>
      <c r="H26" s="50" t="str">
        <f>+'[1]Access-Jul'!J26</f>
        <v>0169</v>
      </c>
      <c r="I26" s="51" t="str">
        <f>+'[1]Access-Jul'!K26</f>
        <v>CONTRIB.PATRONAL P/PLANO DE SEGURID.SOC.SERV.</v>
      </c>
      <c r="J26" s="50" t="str">
        <f>+'[1]Access-Jul'!L26</f>
        <v>1</v>
      </c>
      <c r="K26" s="53"/>
      <c r="L26" s="53"/>
      <c r="M26" s="53"/>
      <c r="N26" s="53">
        <f t="shared" si="0"/>
        <v>0</v>
      </c>
      <c r="O26" s="53"/>
      <c r="P26" s="55">
        <f>'[1]Access-Jul'!M26</f>
        <v>31906819.309999999</v>
      </c>
      <c r="Q26" s="55"/>
      <c r="R26" s="55">
        <f t="shared" si="1"/>
        <v>31906819.309999999</v>
      </c>
      <c r="S26" s="56">
        <f>'[1]Access-Jul'!N26</f>
        <v>31906819.309999999</v>
      </c>
      <c r="T26" s="57">
        <f t="shared" si="2"/>
        <v>1</v>
      </c>
      <c r="U26" s="55">
        <f>'[1]Access-Jul'!O26</f>
        <v>31898204.75</v>
      </c>
      <c r="V26" s="57">
        <f t="shared" si="3"/>
        <v>0.99973000881359242</v>
      </c>
      <c r="W26" s="55">
        <f>'[1]Access-Jul'!P26</f>
        <v>29870006.190000001</v>
      </c>
      <c r="X26" s="57">
        <f t="shared" si="4"/>
        <v>0.93616370531293813</v>
      </c>
    </row>
    <row r="27" spans="1:24" ht="25.5" customHeight="1" thickBot="1" x14ac:dyDescent="0.25">
      <c r="A27" s="50" t="str">
        <f>+'[1]Access-Jul'!A27</f>
        <v>12104</v>
      </c>
      <c r="B27" s="51" t="str">
        <f>+'[1]Access-Jul'!B27</f>
        <v>TRIBUNAL REGIONAL FEDERAL DA 3A. REGIAO</v>
      </c>
      <c r="C27" s="50" t="str">
        <f>CONCATENATE('[1]Access-Jul'!C27,".",'[1]Access-Jul'!D27)</f>
        <v>28.846</v>
      </c>
      <c r="D27" s="50" t="str">
        <f>CONCATENATE('[1]Access-Jul'!E27,".",'[1]Access-Jul'!G27)</f>
        <v>0909.0536</v>
      </c>
      <c r="E27" s="51" t="str">
        <f>+'[1]Access-Jul'!F27</f>
        <v>OPERACOES ESPECIAIS: OUTROS ENCARGOS ESPECIAIS</v>
      </c>
      <c r="F27" s="51" t="str">
        <f>+'[1]Access-Jul'!H27</f>
        <v>BENEFICIOS E PENSOES INDENIZATORIAS DECORRENTES DE LEGISLACA</v>
      </c>
      <c r="G27" s="50" t="str">
        <f>IF('[1]Access-Jul'!I27="1","F","S")</f>
        <v>S</v>
      </c>
      <c r="H27" s="50" t="str">
        <f>+'[1]Access-Jul'!J27</f>
        <v>0100</v>
      </c>
      <c r="I27" s="51" t="str">
        <f>+'[1]Access-Jul'!K27</f>
        <v>RECURSOS ORDINARIOS</v>
      </c>
      <c r="J27" s="50" t="str">
        <f>+'[1]Access-Jul'!L27</f>
        <v>3</v>
      </c>
      <c r="K27" s="53"/>
      <c r="L27" s="53"/>
      <c r="M27" s="53"/>
      <c r="N27" s="53">
        <f t="shared" si="0"/>
        <v>0</v>
      </c>
      <c r="O27" s="53"/>
      <c r="P27" s="55">
        <f>'[1]Access-Jul'!M27</f>
        <v>20004</v>
      </c>
      <c r="Q27" s="55"/>
      <c r="R27" s="55">
        <f t="shared" si="1"/>
        <v>20004</v>
      </c>
      <c r="S27" s="56">
        <f>'[1]Access-Jul'!N27</f>
        <v>20004</v>
      </c>
      <c r="T27" s="57">
        <f t="shared" si="2"/>
        <v>1</v>
      </c>
      <c r="U27" s="55">
        <f>'[1]Access-Jul'!O27</f>
        <v>10872.55</v>
      </c>
      <c r="V27" s="57">
        <f t="shared" si="3"/>
        <v>0.54351879624075183</v>
      </c>
      <c r="W27" s="55">
        <f>'[1]Access-Jul'!P27</f>
        <v>10872.55</v>
      </c>
      <c r="X27" s="57">
        <f t="shared" si="4"/>
        <v>0.54351879624075183</v>
      </c>
    </row>
    <row r="28" spans="1:24" ht="25.5" customHeight="1" thickBot="1" x14ac:dyDescent="0.25">
      <c r="A28" s="15" t="s">
        <v>48</v>
      </c>
      <c r="B28" s="58"/>
      <c r="C28" s="58"/>
      <c r="D28" s="58"/>
      <c r="E28" s="58"/>
      <c r="F28" s="58"/>
      <c r="G28" s="58"/>
      <c r="H28" s="58"/>
      <c r="I28" s="58"/>
      <c r="J28" s="16"/>
      <c r="K28" s="59">
        <v>0</v>
      </c>
      <c r="L28" s="59">
        <v>0</v>
      </c>
      <c r="M28" s="59">
        <v>0</v>
      </c>
      <c r="N28" s="59">
        <v>0</v>
      </c>
      <c r="O28" s="59">
        <v>0</v>
      </c>
      <c r="P28" s="60">
        <f>SUM(P10:P27)</f>
        <v>472704482.5</v>
      </c>
      <c r="Q28" s="60">
        <f>SUM(Q10:Q27)</f>
        <v>0</v>
      </c>
      <c r="R28" s="60">
        <f>SUM(R10:R27)</f>
        <v>472704482.5</v>
      </c>
      <c r="S28" s="60">
        <f>SUM(S10:S27)</f>
        <v>458154516.08999997</v>
      </c>
      <c r="T28" s="61">
        <f t="shared" si="2"/>
        <v>0.96921974098267616</v>
      </c>
      <c r="U28" s="60">
        <f>SUM(U10:U27)</f>
        <v>406984655.00999999</v>
      </c>
      <c r="V28" s="61">
        <f t="shared" si="3"/>
        <v>0.86097058538047599</v>
      </c>
      <c r="W28" s="60">
        <f>SUM(W10:W27)</f>
        <v>398428978.03999996</v>
      </c>
      <c r="X28" s="61">
        <f t="shared" si="4"/>
        <v>0.8428711653691584</v>
      </c>
    </row>
    <row r="29" spans="1:24" ht="25.5" customHeight="1" x14ac:dyDescent="0.2">
      <c r="A29" s="62" t="s">
        <v>49</v>
      </c>
      <c r="B29" s="2"/>
      <c r="C29" s="2"/>
      <c r="D29" s="2"/>
      <c r="E29" s="2"/>
      <c r="F29" s="2"/>
      <c r="G29" s="2"/>
      <c r="H29" s="3"/>
      <c r="I29" s="3"/>
      <c r="J29" s="3"/>
      <c r="K29" s="2"/>
      <c r="L29" s="2"/>
      <c r="M29" s="2"/>
      <c r="N29" s="2"/>
      <c r="O29" s="2"/>
      <c r="P29" s="2"/>
      <c r="Q29" s="2"/>
      <c r="R29" s="2"/>
      <c r="S29" s="2"/>
      <c r="T29" s="2"/>
      <c r="U29" s="4"/>
      <c r="V29" s="2"/>
      <c r="W29" s="4"/>
      <c r="X29" s="2"/>
    </row>
    <row r="30" spans="1:24" ht="25.5" customHeight="1" x14ac:dyDescent="0.2">
      <c r="A30" s="62" t="s">
        <v>50</v>
      </c>
      <c r="B30" s="63"/>
      <c r="C30" s="2"/>
      <c r="D30" s="2"/>
      <c r="E30" s="2"/>
      <c r="F30" s="2"/>
      <c r="G30" s="2"/>
      <c r="H30" s="3"/>
      <c r="I30" s="3"/>
      <c r="J30" s="3"/>
      <c r="K30" s="2"/>
      <c r="L30" s="2"/>
      <c r="M30" s="2"/>
      <c r="N30" s="2"/>
      <c r="O30" s="2"/>
      <c r="P30" s="2"/>
      <c r="Q30" s="2"/>
      <c r="R30" s="2"/>
      <c r="S30" s="2"/>
      <c r="T30" s="2"/>
      <c r="U30" s="4"/>
      <c r="V30" s="2"/>
      <c r="W30" s="4"/>
      <c r="X30" s="2"/>
    </row>
    <row r="31" spans="1:24" ht="25.5" customHeight="1" x14ac:dyDescent="0.2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</row>
    <row r="32" spans="1:24" ht="25.5" customHeight="1" x14ac:dyDescent="0.2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</row>
    <row r="33" spans="1:13" ht="25.5" customHeight="1" x14ac:dyDescent="0.2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</row>
  </sheetData>
  <mergeCells count="17">
    <mergeCell ref="A28:J28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3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Jul</vt:lpstr>
      <vt:lpstr>Jul!Area_de_impressao</vt:lpstr>
    </vt:vector>
  </TitlesOfParts>
  <Company>Tribunal Regional Federal 3ª Região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2019-08-13T21:45:18Z</dcterms:created>
  <dcterms:modified xsi:type="dcterms:W3CDTF">2019-08-13T21:45:50Z</dcterms:modified>
</cp:coreProperties>
</file>